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definedNames>
    <definedName name="sub_1100" localSheetId="0">Лист1!#REF!</definedName>
    <definedName name="_xlnm.Print_Titles" localSheetId="0">Лист1!$18:$18</definedName>
  </definedNames>
  <calcPr calcId="145621"/>
</workbook>
</file>

<file path=xl/calcChain.xml><?xml version="1.0" encoding="utf-8"?>
<calcChain xmlns="http://schemas.openxmlformats.org/spreadsheetml/2006/main">
  <c r="F72" i="1" l="1"/>
  <c r="F67" i="1"/>
  <c r="F66" i="1"/>
  <c r="F22" i="1" s="1"/>
  <c r="F112" i="1"/>
  <c r="F75" i="1"/>
  <c r="F39" i="1"/>
  <c r="C25" i="1"/>
  <c r="C169" i="1"/>
  <c r="C168" i="1"/>
  <c r="C166" i="1"/>
  <c r="C165" i="1"/>
  <c r="C164" i="1"/>
  <c r="C163" i="1"/>
  <c r="E161" i="1"/>
  <c r="C161" i="1" s="1"/>
  <c r="F63" i="1" l="1"/>
  <c r="F21" i="1"/>
  <c r="F69" i="1"/>
  <c r="J37" i="1"/>
  <c r="E39" i="1"/>
  <c r="C50" i="1"/>
  <c r="J39" i="1"/>
  <c r="J38" i="1"/>
  <c r="J30" i="1"/>
  <c r="E150" i="1" l="1"/>
  <c r="C150" i="1" s="1"/>
  <c r="E149" i="1"/>
  <c r="C149" i="1" s="1"/>
  <c r="E148" i="1"/>
  <c r="C148" i="1" s="1"/>
  <c r="C160" i="1"/>
  <c r="C159" i="1"/>
  <c r="C158" i="1"/>
  <c r="E156" i="1"/>
  <c r="C156" i="1" s="1"/>
  <c r="C155" i="1"/>
  <c r="C154" i="1"/>
  <c r="C153" i="1"/>
  <c r="E151" i="1"/>
  <c r="C151" i="1" s="1"/>
  <c r="C146" i="1"/>
  <c r="C145" i="1"/>
  <c r="E143" i="1"/>
  <c r="C143" i="1" s="1"/>
  <c r="C142" i="1"/>
  <c r="C141" i="1"/>
  <c r="C140" i="1"/>
  <c r="D138" i="1"/>
  <c r="C138" i="1" s="1"/>
  <c r="C137" i="1"/>
  <c r="C136" i="1"/>
  <c r="C135" i="1"/>
  <c r="C134" i="1"/>
  <c r="E132" i="1"/>
  <c r="D132" i="1"/>
  <c r="E121" i="1"/>
  <c r="C121" i="1" s="1"/>
  <c r="E120" i="1"/>
  <c r="C120" i="1" s="1"/>
  <c r="E119" i="1"/>
  <c r="C119" i="1" s="1"/>
  <c r="C126" i="1"/>
  <c r="C125" i="1"/>
  <c r="C130" i="1"/>
  <c r="C129" i="1"/>
  <c r="C131" i="1"/>
  <c r="E127" i="1"/>
  <c r="C127" i="1" s="1"/>
  <c r="E123" i="1"/>
  <c r="C123" i="1" s="1"/>
  <c r="C122" i="1"/>
  <c r="D117" i="1"/>
  <c r="C116" i="1"/>
  <c r="C115" i="1"/>
  <c r="C114" i="1"/>
  <c r="E112" i="1"/>
  <c r="C112" i="1" s="1"/>
  <c r="C111" i="1"/>
  <c r="C110" i="1"/>
  <c r="C109" i="1"/>
  <c r="D107" i="1"/>
  <c r="C107" i="1" s="1"/>
  <c r="C106" i="1"/>
  <c r="C105" i="1"/>
  <c r="C104" i="1"/>
  <c r="D102" i="1"/>
  <c r="C102" i="1" s="1"/>
  <c r="C96" i="1"/>
  <c r="C95" i="1"/>
  <c r="C94" i="1"/>
  <c r="C100" i="1"/>
  <c r="C99" i="1"/>
  <c r="C101" i="1"/>
  <c r="E97" i="1"/>
  <c r="C97" i="1" s="1"/>
  <c r="E92" i="1"/>
  <c r="C92" i="1" s="1"/>
  <c r="E90" i="1"/>
  <c r="E89" i="1"/>
  <c r="C89" i="1" s="1"/>
  <c r="E88" i="1"/>
  <c r="C88" i="1" s="1"/>
  <c r="C91" i="1"/>
  <c r="C90" i="1"/>
  <c r="D86" i="1"/>
  <c r="E73" i="1"/>
  <c r="E72" i="1"/>
  <c r="E71" i="1"/>
  <c r="E75" i="1"/>
  <c r="D74" i="1"/>
  <c r="D68" i="1" s="1"/>
  <c r="D73" i="1"/>
  <c r="D72" i="1"/>
  <c r="D66" i="1" s="1"/>
  <c r="D22" i="1" s="1"/>
  <c r="D71" i="1"/>
  <c r="D65" i="1" s="1"/>
  <c r="D21" i="1" s="1"/>
  <c r="C85" i="1"/>
  <c r="C84" i="1"/>
  <c r="C83" i="1"/>
  <c r="E81" i="1"/>
  <c r="C81" i="1" s="1"/>
  <c r="D75" i="1"/>
  <c r="C80" i="1"/>
  <c r="C79" i="1"/>
  <c r="C78" i="1"/>
  <c r="C57" i="1"/>
  <c r="C51" i="1"/>
  <c r="C55" i="1"/>
  <c r="C49" i="1"/>
  <c r="C48" i="1"/>
  <c r="C47" i="1"/>
  <c r="C46" i="1"/>
  <c r="C45" i="1"/>
  <c r="C44" i="1"/>
  <c r="C43" i="1"/>
  <c r="C42" i="1"/>
  <c r="C41" i="1"/>
  <c r="F37" i="1"/>
  <c r="E37" i="1"/>
  <c r="D39" i="1"/>
  <c r="C38" i="1"/>
  <c r="H37" i="1"/>
  <c r="H23" i="1" s="1"/>
  <c r="H19" i="1" s="1"/>
  <c r="G37" i="1"/>
  <c r="G23" i="1" s="1"/>
  <c r="G19" i="1" s="1"/>
  <c r="C34" i="1"/>
  <c r="C33" i="1"/>
  <c r="C32" i="1"/>
  <c r="F30" i="1"/>
  <c r="E30" i="1"/>
  <c r="D30" i="1"/>
  <c r="E65" i="1" l="1"/>
  <c r="E21" i="1" s="1"/>
  <c r="E67" i="1"/>
  <c r="C73" i="1"/>
  <c r="C72" i="1"/>
  <c r="C132" i="1"/>
  <c r="F23" i="1"/>
  <c r="F19" i="1" s="1"/>
  <c r="E23" i="1"/>
  <c r="C39" i="1"/>
  <c r="C68" i="1"/>
  <c r="D24" i="1"/>
  <c r="C21" i="1"/>
  <c r="D67" i="1"/>
  <c r="E69" i="1"/>
  <c r="E86" i="1"/>
  <c r="C86" i="1" s="1"/>
  <c r="E66" i="1"/>
  <c r="D63" i="1"/>
  <c r="E147" i="1"/>
  <c r="C147" i="1" s="1"/>
  <c r="E117" i="1"/>
  <c r="C117" i="1" s="1"/>
  <c r="C74" i="1"/>
  <c r="C77" i="1"/>
  <c r="D69" i="1"/>
  <c r="C71" i="1"/>
  <c r="C75" i="1"/>
  <c r="C30" i="1"/>
  <c r="D37" i="1"/>
  <c r="C37" i="1" s="1"/>
  <c r="C65" i="1" l="1"/>
  <c r="C67" i="1"/>
  <c r="C69" i="1"/>
  <c r="E22" i="1"/>
  <c r="E19" i="1" s="1"/>
  <c r="C24" i="1"/>
  <c r="D23" i="1"/>
  <c r="E63" i="1"/>
  <c r="C63" i="1" s="1"/>
  <c r="C22" i="1" l="1"/>
  <c r="C23" i="1"/>
  <c r="D19" i="1"/>
  <c r="C19" i="1" s="1"/>
</calcChain>
</file>

<file path=xl/sharedStrings.xml><?xml version="1.0" encoding="utf-8"?>
<sst xmlns="http://schemas.openxmlformats.org/spreadsheetml/2006/main" count="301" uniqueCount="169">
  <si>
    <t>тыс. руб.</t>
  </si>
  <si>
    <t>Наименование мероприятий программы</t>
  </si>
  <si>
    <t>Объем финансирования программы из бюджета города по годам</t>
  </si>
  <si>
    <t>Ожидаемый эффект</t>
  </si>
  <si>
    <t>Бюджетополучатель, исполнитель</t>
  </si>
  <si>
    <t>Всего</t>
  </si>
  <si>
    <t>в том числе</t>
  </si>
  <si>
    <t>Наименование показателей ожидаемого эффекта (единица измерения)</t>
  </si>
  <si>
    <t>Плановое значение показателей ожидаемого эффекта на весь период действия программы</t>
  </si>
  <si>
    <t>Плановое значение показателей ожидаемого эффекта по годам</t>
  </si>
  <si>
    <t>Создание безбарьерной среды</t>
  </si>
  <si>
    <t>в том числе:</t>
  </si>
  <si>
    <t>федеральный бюджет</t>
  </si>
  <si>
    <t>областной бюджет</t>
  </si>
  <si>
    <t>бюджет города</t>
  </si>
  <si>
    <t>средства областного бюджета на реализацию закона Тверской области от 03.10.2002 N 70-ЗО "О статусе города Твери - административного центра Тверской области"</t>
  </si>
  <si>
    <t>Усиление контроля за выполнением решений архитектурно-градостроительного Совета по включению в проектно-сметную документацию объектов любого назначения мероприятий по обеспечению условий жизнедеятельности маломобильных групп населения, разработанных в соответствии с действующими государственными стандартами, нормами и правилами и техническими условиями. (Оформить поручением Главы администрации города)</t>
  </si>
  <si>
    <t>Без финансирования</t>
  </si>
  <si>
    <t>Увеличение количества объектов доступных для маломобильных групп населения.</t>
  </si>
  <si>
    <t>Департамент архитектуры и строительства администрации города</t>
  </si>
  <si>
    <t>1.2.</t>
  </si>
  <si>
    <t>Ужесточение требований по проектированию, согласованию и вводу в эксплуатацию объектов жилой, общественной и транспортной среды с учетом их доступности для категорий людей с ограниченными возможностями. (Оформить Поручением Главы администрации города)</t>
  </si>
  <si>
    <t>1.2.1.</t>
  </si>
  <si>
    <t>При выдаче градостроительного задания обеспечить соблюдение требований законодательства по обеспечению беспрепятственного доступа для маломобильных групп населения к объектам социальной инфраструктуры. (Оформить Поручением Главы администрации города)</t>
  </si>
  <si>
    <t>1.2.2.</t>
  </si>
  <si>
    <t>Осуществление постоянного контроля за соблюдением требований доступности зданий и сооружений для маломобильных групп населения в процессе их строительства, реконструкции и ввода в эксплуатацию с привлечением в комиссию представителей общественных организаций инвалидов. (Оформить Поручением Главы администрации города)</t>
  </si>
  <si>
    <t>1.3.</t>
  </si>
  <si>
    <t>Обеспечение доступности существующих объектов социальной инфраструктуры для маломобильных групп населения:</t>
  </si>
  <si>
    <t>Количество объектов соц. инфраструктуры обустроенных пандусами</t>
  </si>
  <si>
    <t>8 ПСД</t>
  </si>
  <si>
    <t>1.3.1.</t>
  </si>
  <si>
    <t>1.3.2.</t>
  </si>
  <si>
    <t>Разработка проектно-сметной документации по обустройству выделенных первоочередных объектов социальной инфраструктуры пандусами, поручнями и др.</t>
  </si>
  <si>
    <t>ПСД (кол-во объектов)</t>
  </si>
  <si>
    <t>1.3.3.</t>
  </si>
  <si>
    <t>Обустройство выделенных первоочередных объектов социальной инфраструктуры пандусами, поручнями и др.</t>
  </si>
  <si>
    <t>Количество объектов соц. инфраструктуры обустроенных пандусами (шт.)</t>
  </si>
  <si>
    <t>Управление по культуре, спорту и делам молодежи администрации города</t>
  </si>
  <si>
    <t>1.4.</t>
  </si>
  <si>
    <t>Обустройство пандусами и поручнями зданий муниципальных общеобразовательных учреждений:</t>
  </si>
  <si>
    <t>- подготовка проектно-сметной документации по сооружению пандусов и поручней в общеобразовательных учреждениях;</t>
  </si>
  <si>
    <t>- сооружение пандусов и поручней в общеобразовательных учреждениях</t>
  </si>
  <si>
    <t>Количество общеобраз. учрежден. оборуд. пандусами</t>
  </si>
  <si>
    <t>4 ПСД</t>
  </si>
  <si>
    <t>Управление образования администрации города</t>
  </si>
  <si>
    <t>1.5.</t>
  </si>
  <si>
    <t>Создание реестра домов проживания инвалидов-колясочников. Изучение технических характеристик многоквартирных домов, в которых проживают люди с ограниченными возможностями для определения возможности проведения работ по обустройству пандусов, поручней, колясочных.</t>
  </si>
  <si>
    <t>Количество объектов (шт.)</t>
  </si>
  <si>
    <t>1.5.1.</t>
  </si>
  <si>
    <t>Проведение мероприятий по обустройству пандусов, поручней, и колясочных в домах, проживания инвалидов-колясочников.</t>
  </si>
  <si>
    <t>Обустройство пандусов, всего:</t>
  </si>
  <si>
    <t>Количество обустроенных объектов (шт.)</t>
  </si>
  <si>
    <t>- подъезд жилого дома по ул. Ленина, д. 32 (проживает Почетный гражданин города Твери Белякова В.В.);</t>
  </si>
  <si>
    <t>Администрация Пролетарского района</t>
  </si>
  <si>
    <t>- помещения Совета ветеранов и Общества инвалидов Пролетарского района (ул. М.Конева);</t>
  </si>
  <si>
    <t>- подъезд жилого дома по ул. Новикова д. 17 (проживает инвалид-колясочник Лелин А.А.)</t>
  </si>
  <si>
    <t>- подъезд жилого дома по пр. 50 лет Октября, д. 2 кор. 1</t>
  </si>
  <si>
    <t>- подъезд жилого дома по адресу б-р Ногина (прож. инвал.-коляс.)</t>
  </si>
  <si>
    <t>- спуск-пандус на балюстраде (наб. А.Никитина);</t>
  </si>
  <si>
    <t>Администрация Заволжского района</t>
  </si>
  <si>
    <t>- обустройство пандусов на наб. А.Никитина</t>
  </si>
  <si>
    <t>- ремонт входной группы помещения общества инвалидов Заволжского р-на (пер. Никитина, 13), в т.ч. ремонт пандусов, ограждений и парковочных столбиков</t>
  </si>
  <si>
    <t>- в подъезде жилого дома по адр. пос. ДРСУ 2, д. 11 (прож. инв.-колясочник Петрова В.В.)</t>
  </si>
  <si>
    <t>- ул.Хромова, д.17</t>
  </si>
  <si>
    <t>250,0</t>
  </si>
  <si>
    <t>- ул. Горького с прилегающими скверами</t>
  </si>
  <si>
    <t>1.6.</t>
  </si>
  <si>
    <t>Обустройство светофоров звуковыми сигналами по отдельному списку, согласованному с администрациями районов города и ГИБДД.</t>
  </si>
  <si>
    <t>В рамках ГЦП "Обеспечение безопасности дорожного движения 2011-2014 годы"</t>
  </si>
  <si>
    <t>Доступность пешеходных переходов для слабовидящих граждан</t>
  </si>
  <si>
    <t>Управление благоустройства и дорожного хозяйства администрации города; департамент благоустройства, дорожного хозяйства и транспорта администрации города, администрации районов города</t>
  </si>
  <si>
    <t>1.7.</t>
  </si>
  <si>
    <t>Установка ограждений тротуара по Спортивному пер. (для слабовидящих)</t>
  </si>
  <si>
    <t>Администрация Центрального района</t>
  </si>
  <si>
    <t>1.8.</t>
  </si>
  <si>
    <t>Обеспечение контроля за доступностью пешеходных путей для маломобильных групп населения при проведении ремонта покрытий дорог и тротуаров и их строительстве. (Оформить поручением Главы администрации города)</t>
  </si>
  <si>
    <t>Доступность пешеходных путей для маломобильных групп</t>
  </si>
  <si>
    <t>Администрации районов города, департамент архитектуры и строительства администрации города, 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</si>
  <si>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1.9.</t>
  </si>
  <si>
    <t>Составление перечня наиболее посещаемых объектов социально-культурной сферы не обеспеченных маршрутами муниципального транспорта в целях формирования социально ориентированных маршрутов городского пассажирского транспорта (поликлиники, больницы, центры социального обслуживания, учреждения Пенсионного фонда и т.д.)</t>
  </si>
  <si>
    <t>Формирование социально ориентированных маршрутов</t>
  </si>
  <si>
    <t>1.10.</t>
  </si>
  <si>
    <t>Предусмотрение требований к арендаторам по приспособлению помещений для инвалидов и других маломобильных групп при проведении торгов на приобретение прав аренды на нежилые помещения для размещения предприятий потребительского рынка и услуг, объектов медицинского, культурного и спортивного назначения. (Оформить поручением Главы администрации города)</t>
  </si>
  <si>
    <t>Обеспечение беспрепятственного доступа к объектам потребительского рынка</t>
  </si>
  <si>
    <t>Департамент управления имуществом и земельными ресурсами администрации города, 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</si>
  <si>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1.11.</t>
  </si>
  <si>
    <t>Анализ оказания субъектами потребительского рынка услуг инвалидам и проведение совещаний с предпринимателями с целью расширения услуг лицам с ограниченными возможностями.</t>
  </si>
  <si>
    <t>Расширение перечня услуг лицам с ограниченными возможностями субъектами потребительского рынка</t>
  </si>
  <si>
    <t>Управление потребительского рынка, услуг связи и наружной рекламы администрации города, управление потребительского рынка и контроля администрации города</t>
  </si>
  <si>
    <t>1.12.</t>
  </si>
  <si>
    <t>Подготовка обращения к администрации Октябрьской железной дороги с предложениями обеспечить безбарьерный доступ людей с ограниченными возможностями к объектам железнодорожного вокзала, в том числе использование визуальных средств - табло, "бегущей строки" для размещения информации для слабо слышащих граждан.</t>
  </si>
  <si>
    <t>Обеспечение доступа к объектам железнодорожного вокзала лицам с ограниченными возможностями</t>
  </si>
  <si>
    <t>1.13.</t>
  </si>
  <si>
    <t>Адаптация объектов транспортной инфраструктуры и предоставление транспортных услуг населению в городе Твери.</t>
  </si>
  <si>
    <t>1.13.1.</t>
  </si>
  <si>
    <t>Приобретение транспорта со специальными приспособлениями</t>
  </si>
  <si>
    <t>Количество приобретенного транспорта</t>
  </si>
  <si>
    <t>- автобус инвалидный для городских маршрутов</t>
  </si>
  <si>
    <t>- троллейбус низкопольный, оборудованный для городских маршрутов</t>
  </si>
  <si>
    <t>1.13.2.</t>
  </si>
  <si>
    <t>Оборудование общественного транспорта речевыми информаторами маршрутов и схемой движения в укрупненном шрифте и информатором "бегущая строка"</t>
  </si>
  <si>
    <t>Комплекс "маршрутный информатор"</t>
  </si>
  <si>
    <t>- схема движения в укрупненном шрифте</t>
  </si>
  <si>
    <t>Количество схем</t>
  </si>
  <si>
    <t>1.13.3.</t>
  </si>
  <si>
    <t>Переоборудование пешеходных переходов на трамвайных путях для удобства передвижения инвалидов</t>
  </si>
  <si>
    <t>Количество переходов</t>
  </si>
  <si>
    <t>Управление благоустройства и дорожного хозяйства администрации города</t>
  </si>
  <si>
    <t>1.13.4.</t>
  </si>
  <si>
    <t>Оборудование основных пешеходных переходов тактильными указателями для слепых и слабовидящих</t>
  </si>
  <si>
    <t>1.13.5.</t>
  </si>
  <si>
    <t>Приспособление остановок общественного транспорта к обслуживанию инвалидов и маломобильных групп населения (с установкой павильонов), оборудование основных пешеходных переходов, перекрестков и остановочных пунктов тактильными плитами и указателями</t>
  </si>
  <si>
    <t>Количество объектов</t>
  </si>
  <si>
    <t>1.13.6.</t>
  </si>
  <si>
    <t>Установка светофоров со звуковым сигналом</t>
  </si>
  <si>
    <t>Количество светофоров</t>
  </si>
  <si>
    <t>- установка звуковых сигналов на действующие светофорные объекты</t>
  </si>
  <si>
    <t>-установка новых светофорных объектов со звуковыми сигналами</t>
  </si>
  <si>
    <t>1.13.7.</t>
  </si>
  <si>
    <t>Оборудование специальных мест для парковки автомобилей инвалидов (установка дорожных знаков)</t>
  </si>
  <si>
    <t>Количество дорожных знаков мест парковки автомобилей инвалидов</t>
  </si>
  <si>
    <t>1.13.8.</t>
  </si>
  <si>
    <t>Обустройство пешеходных переходов (понижение бортового камня для удобства съезда/выезда на пешеходных переходах, установка дорожного знака "Слепые пешеходы")</t>
  </si>
  <si>
    <t>пог. м./штук</t>
  </si>
  <si>
    <t>10000/50</t>
  </si>
  <si>
    <t>1.13.9.</t>
  </si>
  <si>
    <t>Установка дорожного знака 8.15 "Слепые пешеходы"</t>
  </si>
  <si>
    <t>Количество знаков</t>
  </si>
  <si>
    <t>1.13.10.</t>
  </si>
  <si>
    <t>Обустройство пешеходных переходов, в том числе:</t>
  </si>
  <si>
    <t>- устройство искусственных дорожных неровностей "Лежачий полицейский" на участках дорог вблизи расположения объектов социальной инфраструктуры</t>
  </si>
  <si>
    <t>объект</t>
  </si>
  <si>
    <t>- устройство направляющих ограждений в районе пешеходных переходов вблизи расположения объектов социальной инфраструктуры</t>
  </si>
  <si>
    <t>погонный метр</t>
  </si>
  <si>
    <t>ИТОГО:</t>
  </si>
  <si>
    <t>1.1.</t>
  </si>
  <si>
    <t>Обустройство тротуара для слабовидящих (пог. м.)</t>
  </si>
  <si>
    <t>N п/п</t>
  </si>
  <si>
    <t>Департамент жилищно - коммунального хозяйства администрации города; департамент жилищно- коммунального хозяйства и жилищной политики администрации города; администрации районов города</t>
  </si>
  <si>
    <t>Отдел транспорта администрации города, департамент благоустройства, дорожного хозяйства и транспорта администрации города</t>
  </si>
  <si>
    <t>Управление благоустройства и дорожного хозяйства администрации города, департамент благоустройства, дорожного хозяйства и транспорта администрации города</t>
  </si>
  <si>
    <t>Определение перечня существующих объектов социальной инфраструктуры по устройству мер, обеспечивающих удовлетворение минимальных потребностей маломобильных групп населения. Определение с учетом проходимости и посещаемости первоочередных объектов для проведения мероприятий по обустройству их пандусами, поручнями и др.</t>
  </si>
  <si>
    <t>ремонт входной группы и установка поручня по адресу: ул. П. Савельевой, д. 2, корп. 2</t>
  </si>
  <si>
    <t>- ул.Веселова, д.35 (2-ой подъезд),</t>
  </si>
  <si>
    <t>- Комсомольский пр-т., д.19 (7 подъезд),</t>
  </si>
  <si>
    <t xml:space="preserve">                Начальник управления социальной политики администрации города                                                                                                                    А.Я. Агроскин</t>
  </si>
  <si>
    <t>1.5.2.</t>
  </si>
  <si>
    <t xml:space="preserve"> Приложение</t>
  </si>
  <si>
    <t xml:space="preserve"> к долгосрочной целевой программе</t>
  </si>
  <si>
    <t>"Тверь - город равных возможностей_x000D_ на 2011 - 2015 годы"</t>
  </si>
  <si>
    <t>в том числе в подъездах жилых домов по адресам:</t>
  </si>
  <si>
    <t>1.14.</t>
  </si>
  <si>
    <t>Выполнение мероприятий по адаптации помещений и обеспечению их доступности для маломобильных групп населения, обучение персонала, проведение массовых мероприятий.</t>
  </si>
  <si>
    <t>1.15.</t>
  </si>
  <si>
    <t>Оснащение муниципальных образовательных учреждений, реализующих образовательные программы общего образования специальным, в том числе учебным, реабилитационным, компьютерным оборудованием для организации коррекционной работы и обучения инвалидов по слуху, зрению и с нарушениями опорно-двигательного аппарата.</t>
  </si>
  <si>
    <t>количество обустроенных объектов</t>
  </si>
  <si>
    <t>количество приобретенного специализиро-ванного оборудования</t>
  </si>
  <si>
    <t>Приложение</t>
  </si>
  <si>
    <t>к постановлению администрации города</t>
  </si>
  <si>
    <t>Департамент здравоохранения и социальной политики администрации города; управление образования администрации города, управление по культуре, спорту и делам молодежи администрации города; администрации районов города</t>
  </si>
  <si>
    <t>Отдел транспорта администрации города; департамент здравоохранения и социальной политики администрации города; управление образования администрации города; управление по культуре, спорту и делам молодежи; администрации районов города.</t>
  </si>
  <si>
    <t>- речевой информатор маршрутов, информационно диодное табло "бегущая строка" в транспортных средствах, крепления для инвалидных колясок (закупка, установка, обслуживание)</t>
  </si>
  <si>
    <t xml:space="preserve">Непрограммная часть: ВЦП "Развитие физической культуры и спорта в городе Твери на 2012 - 2015 годы"- бюджет города </t>
  </si>
  <si>
    <t>Редакция Раздела I "Создание безбарьерной среды." и строки "Итого"</t>
  </si>
  <si>
    <t xml:space="preserve">приложения к программе "Перечень мероприятий долгосрочной целевой программы </t>
  </si>
  <si>
    <t>"Тверь - город равных возможностей на 2011 - 2015 годы"</t>
  </si>
  <si>
    <t>"</t>
  </si>
  <si>
    <t>".</t>
  </si>
  <si>
    <t>от "06" мая 2013 г. № 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</si>
</sst>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2" fillId="0" borderId="0" xfId="0" applyFont="1" applyFill="1"/>
    <xf numFmtId="0" fontId="5" fillId="0" borderId="0" xfId="0" applyFont="1"/>
    <xf numFmtId="0" fontId="5" fillId="0" borderId="0" xfId="0" applyFont="1" applyFill="1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64" fontId="5" fillId="0" borderId="5" xfId="0" applyNumberFormat="1" applyFont="1" applyBorder="1" applyAlignment="1">
      <alignment vertical="center" wrapText="1"/>
    </xf>
    <xf numFmtId="164" fontId="5" fillId="0" borderId="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vertical="center" wrapText="1"/>
    </xf>
    <xf numFmtId="164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4" fontId="5" fillId="0" borderId="1" xfId="1" applyNumberFormat="1" applyFont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49" fontId="5" fillId="0" borderId="2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vertical="center" wrapText="1"/>
    </xf>
    <xf numFmtId="164" fontId="5" fillId="0" borderId="2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vertical="center" wrapText="1"/>
    </xf>
    <xf numFmtId="49" fontId="5" fillId="0" borderId="2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vertical="center" wrapText="1"/>
    </xf>
    <xf numFmtId="0" fontId="5" fillId="0" borderId="0" xfId="0" applyFont="1" applyFill="1" applyAlignment="1">
      <alignment horizontal="left"/>
    </xf>
    <xf numFmtId="49" fontId="10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Border="1" applyAlignment="1">
      <alignment vertical="center" wrapText="1"/>
    </xf>
    <xf numFmtId="49" fontId="11" fillId="0" borderId="0" xfId="0" applyNumberFormat="1" applyFont="1" applyBorder="1" applyAlignment="1">
      <alignment horizontal="left" vertical="top" wrapText="1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3" fillId="0" borderId="0" xfId="0" applyFont="1"/>
    <xf numFmtId="0" fontId="11" fillId="0" borderId="0" xfId="0" applyFont="1" applyFill="1"/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11" fillId="0" borderId="0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garantf1://16203370.0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garantf1://16203370.0/" TargetMode="External"/><Relationship Id="rId7" Type="http://schemas.openxmlformats.org/officeDocument/2006/relationships/hyperlink" Target="garantf1://16203370.0/" TargetMode="External"/><Relationship Id="rId12" Type="http://schemas.openxmlformats.org/officeDocument/2006/relationships/hyperlink" Target="garantf1://1205770.9815/" TargetMode="External"/><Relationship Id="rId2" Type="http://schemas.openxmlformats.org/officeDocument/2006/relationships/hyperlink" Target="garantf1://16237755.1000/" TargetMode="External"/><Relationship Id="rId1" Type="http://schemas.openxmlformats.org/officeDocument/2006/relationships/hyperlink" Target="garantf1://16203370.0/" TargetMode="External"/><Relationship Id="rId6" Type="http://schemas.openxmlformats.org/officeDocument/2006/relationships/hyperlink" Target="garantf1://16203370.0/" TargetMode="External"/><Relationship Id="rId11" Type="http://schemas.openxmlformats.org/officeDocument/2006/relationships/hyperlink" Target="garantf1://16203370.0/" TargetMode="External"/><Relationship Id="rId5" Type="http://schemas.openxmlformats.org/officeDocument/2006/relationships/hyperlink" Target="garantf1://16203370.0/" TargetMode="External"/><Relationship Id="rId10" Type="http://schemas.openxmlformats.org/officeDocument/2006/relationships/hyperlink" Target="garantf1://16203370.0/" TargetMode="External"/><Relationship Id="rId4" Type="http://schemas.openxmlformats.org/officeDocument/2006/relationships/hyperlink" Target="garantf1://16203370.0/" TargetMode="External"/><Relationship Id="rId9" Type="http://schemas.openxmlformats.org/officeDocument/2006/relationships/hyperlink" Target="garantf1://16203370.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85"/>
  <sheetViews>
    <sheetView tabSelected="1" zoomScale="83" zoomScaleNormal="83" workbookViewId="0">
      <selection activeCell="E5" sqref="E5"/>
    </sheetView>
  </sheetViews>
  <sheetFormatPr defaultRowHeight="14.4" x14ac:dyDescent="0.3"/>
  <cols>
    <col min="1" max="1" width="7.6640625" style="1" customWidth="1"/>
    <col min="2" max="2" width="22.88671875" style="1" customWidth="1"/>
    <col min="3" max="3" width="15.44140625" style="1" customWidth="1"/>
    <col min="4" max="4" width="11.44140625" style="1" customWidth="1"/>
    <col min="5" max="5" width="12.6640625" style="6" customWidth="1"/>
    <col min="6" max="6" width="9.44140625" style="6" bestFit="1" customWidth="1"/>
    <col min="7" max="7" width="9.109375" style="6"/>
    <col min="8" max="8" width="9" style="6" customWidth="1"/>
    <col min="9" max="9" width="19" style="6" customWidth="1"/>
    <col min="10" max="10" width="15.109375" style="6" customWidth="1"/>
    <col min="11" max="12" width="9.109375" style="6"/>
    <col min="13" max="15" width="9.109375" style="1"/>
    <col min="16" max="16" width="18" style="1" customWidth="1"/>
  </cols>
  <sheetData>
    <row r="2" spans="1:16" s="9" customFormat="1" ht="13.8" x14ac:dyDescent="0.3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105" t="s">
        <v>157</v>
      </c>
      <c r="M2" s="105"/>
      <c r="N2" s="105"/>
      <c r="O2" s="105"/>
      <c r="P2" s="105"/>
    </row>
    <row r="3" spans="1:16" s="9" customFormat="1" ht="13.8" x14ac:dyDescent="0.3">
      <c r="A3" s="7"/>
      <c r="B3" s="7"/>
      <c r="C3" s="7"/>
      <c r="D3" s="7"/>
      <c r="E3" s="8"/>
      <c r="F3" s="8"/>
      <c r="G3" s="8"/>
      <c r="H3" s="8"/>
      <c r="I3" s="8"/>
      <c r="J3" s="8"/>
      <c r="K3" s="8"/>
      <c r="L3" s="105" t="s">
        <v>158</v>
      </c>
      <c r="M3" s="105"/>
      <c r="N3" s="105"/>
      <c r="O3" s="105"/>
      <c r="P3" s="105"/>
    </row>
    <row r="4" spans="1:16" s="9" customFormat="1" ht="13.8" x14ac:dyDescent="0.3">
      <c r="A4" s="7"/>
      <c r="B4" s="7"/>
      <c r="C4" s="7"/>
      <c r="D4" s="7"/>
      <c r="E4" s="8"/>
      <c r="F4" s="8"/>
      <c r="G4" s="8"/>
      <c r="H4" s="8"/>
      <c r="I4" s="8"/>
      <c r="J4" s="8"/>
      <c r="K4" s="8"/>
      <c r="L4" s="105" t="s">
        <v>168</v>
      </c>
      <c r="M4" s="105"/>
      <c r="N4" s="105"/>
      <c r="O4" s="105"/>
      <c r="P4" s="105"/>
    </row>
    <row r="5" spans="1:16" s="9" customFormat="1" ht="13.8" x14ac:dyDescent="0.3">
      <c r="A5" s="7"/>
      <c r="B5" s="7"/>
      <c r="C5" s="7"/>
      <c r="D5" s="7"/>
      <c r="E5" s="8"/>
      <c r="F5" s="8"/>
      <c r="G5" s="8"/>
      <c r="H5" s="8"/>
      <c r="I5" s="8"/>
      <c r="J5" s="8"/>
      <c r="K5" s="8"/>
      <c r="L5" s="60"/>
      <c r="M5" s="60"/>
      <c r="N5" s="60"/>
      <c r="O5" s="60"/>
      <c r="P5" s="60"/>
    </row>
    <row r="6" spans="1:16" s="9" customFormat="1" ht="13.8" x14ac:dyDescent="0.3">
      <c r="A6" s="7"/>
      <c r="B6" s="7"/>
      <c r="C6" s="7"/>
      <c r="D6" s="7"/>
      <c r="E6" s="8"/>
      <c r="F6" s="8"/>
      <c r="G6" s="8"/>
      <c r="H6" s="8"/>
      <c r="I6" s="8"/>
      <c r="J6" s="8"/>
      <c r="K6" s="8"/>
      <c r="L6" s="60"/>
      <c r="M6" s="60"/>
      <c r="N6" s="60"/>
      <c r="O6" s="60"/>
      <c r="P6" s="60"/>
    </row>
    <row r="7" spans="1:16" s="9" customFormat="1" ht="13.8" x14ac:dyDescent="0.3">
      <c r="A7" s="10"/>
      <c r="B7" s="10"/>
      <c r="C7" s="10"/>
      <c r="D7" s="10"/>
      <c r="E7" s="11"/>
      <c r="F7" s="11"/>
      <c r="G7" s="11"/>
      <c r="H7" s="11"/>
      <c r="I7" s="11"/>
      <c r="J7" s="11"/>
      <c r="K7" s="11"/>
      <c r="L7" s="106" t="s">
        <v>147</v>
      </c>
      <c r="M7" s="106"/>
      <c r="N7" s="106"/>
      <c r="O7" s="106"/>
      <c r="P7" s="106"/>
    </row>
    <row r="8" spans="1:16" s="9" customFormat="1" ht="13.8" x14ac:dyDescent="0.3">
      <c r="A8" s="10"/>
      <c r="B8" s="10"/>
      <c r="C8" s="10"/>
      <c r="D8" s="10"/>
      <c r="E8" s="11"/>
      <c r="F8" s="11"/>
      <c r="G8" s="11"/>
      <c r="H8" s="11"/>
      <c r="I8" s="11"/>
      <c r="J8" s="11"/>
      <c r="K8" s="11"/>
      <c r="L8" s="106" t="s">
        <v>148</v>
      </c>
      <c r="M8" s="106"/>
      <c r="N8" s="106"/>
      <c r="O8" s="106"/>
      <c r="P8" s="106"/>
    </row>
    <row r="9" spans="1:16" s="9" customFormat="1" ht="13.8" x14ac:dyDescent="0.3">
      <c r="A9" s="10"/>
      <c r="B9" s="10"/>
      <c r="C9" s="10"/>
      <c r="D9" s="10"/>
      <c r="E9" s="11"/>
      <c r="F9" s="11"/>
      <c r="G9" s="11"/>
      <c r="H9" s="11"/>
      <c r="I9" s="11"/>
      <c r="J9" s="11"/>
      <c r="K9" s="11"/>
      <c r="L9" s="107" t="s">
        <v>149</v>
      </c>
      <c r="M9" s="107"/>
      <c r="N9" s="107"/>
      <c r="O9" s="107"/>
      <c r="P9" s="107"/>
    </row>
    <row r="10" spans="1:16" s="9" customFormat="1" ht="13.8" x14ac:dyDescent="0.3">
      <c r="A10" s="10"/>
      <c r="B10" s="10"/>
      <c r="C10" s="10"/>
      <c r="D10" s="10"/>
      <c r="E10" s="11"/>
      <c r="F10" s="11"/>
      <c r="G10" s="11"/>
      <c r="H10" s="11"/>
      <c r="I10" s="11"/>
      <c r="J10" s="11"/>
      <c r="K10" s="11"/>
      <c r="L10" s="5"/>
      <c r="M10" s="5"/>
      <c r="N10" s="5"/>
      <c r="O10" s="5"/>
      <c r="P10" s="5"/>
    </row>
    <row r="11" spans="1:16" s="9" customFormat="1" ht="22.5" customHeight="1" x14ac:dyDescent="0.3">
      <c r="A11" s="94" t="s">
        <v>163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</row>
    <row r="12" spans="1:16" s="4" customFormat="1" ht="20.25" customHeight="1" x14ac:dyDescent="0.3">
      <c r="A12" s="94" t="s">
        <v>164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</row>
    <row r="13" spans="1:16" s="4" customFormat="1" ht="18" x14ac:dyDescent="0.3">
      <c r="A13" s="94" t="s">
        <v>165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</row>
    <row r="14" spans="1:16" ht="15.6" x14ac:dyDescent="0.3">
      <c r="A14" s="81" t="s">
        <v>166</v>
      </c>
      <c r="P14" s="2" t="s">
        <v>0</v>
      </c>
    </row>
    <row r="15" spans="1:16" x14ac:dyDescent="0.3">
      <c r="A15" s="96" t="s">
        <v>137</v>
      </c>
      <c r="B15" s="96" t="s">
        <v>1</v>
      </c>
      <c r="C15" s="96" t="s">
        <v>2</v>
      </c>
      <c r="D15" s="96"/>
      <c r="E15" s="96"/>
      <c r="F15" s="96"/>
      <c r="G15" s="96"/>
      <c r="H15" s="96"/>
      <c r="I15" s="96" t="s">
        <v>3</v>
      </c>
      <c r="J15" s="96"/>
      <c r="K15" s="96"/>
      <c r="L15" s="96"/>
      <c r="M15" s="96"/>
      <c r="N15" s="96"/>
      <c r="O15" s="96"/>
      <c r="P15" s="96" t="s">
        <v>4</v>
      </c>
    </row>
    <row r="16" spans="1:16" ht="61.5" customHeight="1" x14ac:dyDescent="0.3">
      <c r="A16" s="96"/>
      <c r="B16" s="96"/>
      <c r="C16" s="96" t="s">
        <v>5</v>
      </c>
      <c r="D16" s="96" t="s">
        <v>6</v>
      </c>
      <c r="E16" s="96"/>
      <c r="F16" s="96"/>
      <c r="G16" s="96"/>
      <c r="H16" s="96"/>
      <c r="I16" s="100" t="s">
        <v>7</v>
      </c>
      <c r="J16" s="100" t="s">
        <v>8</v>
      </c>
      <c r="K16" s="96" t="s">
        <v>9</v>
      </c>
      <c r="L16" s="96"/>
      <c r="M16" s="96"/>
      <c r="N16" s="96"/>
      <c r="O16" s="96"/>
      <c r="P16" s="96"/>
    </row>
    <row r="17" spans="1:16" ht="33" customHeight="1" x14ac:dyDescent="0.3">
      <c r="A17" s="96"/>
      <c r="B17" s="96"/>
      <c r="C17" s="96"/>
      <c r="D17" s="13">
        <v>2011</v>
      </c>
      <c r="E17" s="14">
        <v>2012</v>
      </c>
      <c r="F17" s="14">
        <v>2013</v>
      </c>
      <c r="G17" s="14">
        <v>2014</v>
      </c>
      <c r="H17" s="14">
        <v>2015</v>
      </c>
      <c r="I17" s="100"/>
      <c r="J17" s="100"/>
      <c r="K17" s="14">
        <v>2011</v>
      </c>
      <c r="L17" s="14">
        <v>2012</v>
      </c>
      <c r="M17" s="13">
        <v>2013</v>
      </c>
      <c r="N17" s="13">
        <v>2014</v>
      </c>
      <c r="O17" s="13">
        <v>2015</v>
      </c>
      <c r="P17" s="96"/>
    </row>
    <row r="18" spans="1:16" x14ac:dyDescent="0.3">
      <c r="A18" s="66">
        <v>1</v>
      </c>
      <c r="B18" s="13">
        <v>2</v>
      </c>
      <c r="C18" s="13">
        <v>3</v>
      </c>
      <c r="D18" s="13">
        <v>4</v>
      </c>
      <c r="E18" s="14">
        <v>5</v>
      </c>
      <c r="F18" s="14">
        <v>6</v>
      </c>
      <c r="G18" s="14">
        <v>7</v>
      </c>
      <c r="H18" s="14">
        <v>8</v>
      </c>
      <c r="I18" s="14">
        <v>9</v>
      </c>
      <c r="J18" s="14">
        <v>10</v>
      </c>
      <c r="K18" s="14">
        <v>11</v>
      </c>
      <c r="L18" s="14">
        <v>12</v>
      </c>
      <c r="M18" s="13">
        <v>13</v>
      </c>
      <c r="N18" s="13">
        <v>14</v>
      </c>
      <c r="O18" s="13">
        <v>15</v>
      </c>
      <c r="P18" s="13">
        <v>16</v>
      </c>
    </row>
    <row r="19" spans="1:16" ht="29.25" customHeight="1" x14ac:dyDescent="0.3">
      <c r="A19" s="15">
        <v>1</v>
      </c>
      <c r="B19" s="15" t="s">
        <v>10</v>
      </c>
      <c r="C19" s="16">
        <f>D19+E19+F19+G19+H19</f>
        <v>531000.19999999995</v>
      </c>
      <c r="D19" s="16">
        <f>D21+D22+D23+D24</f>
        <v>213777</v>
      </c>
      <c r="E19" s="17">
        <f t="shared" ref="E19:H19" si="0">E21+E22+E23+E24</f>
        <v>301629.5</v>
      </c>
      <c r="F19" s="17">
        <f t="shared" si="0"/>
        <v>14993.699999999999</v>
      </c>
      <c r="G19" s="17">
        <f t="shared" si="0"/>
        <v>300</v>
      </c>
      <c r="H19" s="17">
        <f t="shared" si="0"/>
        <v>300</v>
      </c>
      <c r="I19" s="18"/>
      <c r="J19" s="18"/>
      <c r="K19" s="18"/>
      <c r="L19" s="18"/>
      <c r="M19" s="15"/>
      <c r="N19" s="15"/>
      <c r="O19" s="15"/>
      <c r="P19" s="15"/>
    </row>
    <row r="20" spans="1:16" x14ac:dyDescent="0.3">
      <c r="A20" s="66"/>
      <c r="B20" s="12" t="s">
        <v>11</v>
      </c>
      <c r="C20" s="19"/>
      <c r="D20" s="19"/>
      <c r="E20" s="20"/>
      <c r="F20" s="20"/>
      <c r="G20" s="20"/>
      <c r="H20" s="20"/>
      <c r="I20" s="14"/>
      <c r="J20" s="14"/>
      <c r="K20" s="14"/>
      <c r="L20" s="14"/>
      <c r="M20" s="13"/>
      <c r="N20" s="13"/>
      <c r="O20" s="13"/>
      <c r="P20" s="13"/>
    </row>
    <row r="21" spans="1:16" x14ac:dyDescent="0.3">
      <c r="A21" s="66"/>
      <c r="B21" s="12" t="s">
        <v>12</v>
      </c>
      <c r="C21" s="19">
        <f>D21+E21+F21+G21+H21</f>
        <v>256340.8</v>
      </c>
      <c r="D21" s="19">
        <f>D65</f>
        <v>105706</v>
      </c>
      <c r="E21" s="20">
        <f>E65+E163+E168</f>
        <v>150634.79999999999</v>
      </c>
      <c r="F21" s="64">
        <f>F65+F163+F168</f>
        <v>0</v>
      </c>
      <c r="G21" s="20"/>
      <c r="H21" s="20"/>
      <c r="I21" s="14"/>
      <c r="J21" s="14"/>
      <c r="K21" s="14"/>
      <c r="L21" s="14"/>
      <c r="M21" s="13"/>
      <c r="N21" s="13"/>
      <c r="O21" s="13"/>
      <c r="P21" s="13"/>
    </row>
    <row r="22" spans="1:16" x14ac:dyDescent="0.3">
      <c r="A22" s="66"/>
      <c r="B22" s="12" t="s">
        <v>13</v>
      </c>
      <c r="C22" s="19">
        <f>D22+E22+F22+G22+H22</f>
        <v>144065</v>
      </c>
      <c r="D22" s="19">
        <f>D66</f>
        <v>52853</v>
      </c>
      <c r="E22" s="20">
        <f>E66+E164+E169</f>
        <v>77872.7</v>
      </c>
      <c r="F22" s="64">
        <f>F66+F164+F169</f>
        <v>13339.3</v>
      </c>
      <c r="G22" s="20"/>
      <c r="H22" s="20"/>
      <c r="I22" s="14"/>
      <c r="J22" s="14"/>
      <c r="K22" s="14"/>
      <c r="L22" s="14"/>
      <c r="M22" s="13"/>
      <c r="N22" s="13"/>
      <c r="O22" s="13"/>
      <c r="P22" s="13"/>
    </row>
    <row r="23" spans="1:16" x14ac:dyDescent="0.3">
      <c r="A23" s="66"/>
      <c r="B23" s="12" t="s">
        <v>14</v>
      </c>
      <c r="C23" s="19">
        <f>D23+E23+F23+G23+H23</f>
        <v>87190.9</v>
      </c>
      <c r="D23" s="19">
        <f>D26+D27+D30+D34+D37+D56+D57+D58+D59+D60+D61+D62+D67</f>
        <v>11814.5</v>
      </c>
      <c r="E23" s="20">
        <f t="shared" ref="E23:H23" si="1">E26+E27+E30+E34+E37+E56+E57+E58+E59+E60+E61+E62+E67</f>
        <v>73122</v>
      </c>
      <c r="F23" s="20">
        <f t="shared" si="1"/>
        <v>1654.3999999999999</v>
      </c>
      <c r="G23" s="20">
        <f t="shared" si="1"/>
        <v>300</v>
      </c>
      <c r="H23" s="20">
        <f t="shared" si="1"/>
        <v>300</v>
      </c>
      <c r="I23" s="14"/>
      <c r="J23" s="14"/>
      <c r="K23" s="14"/>
      <c r="L23" s="14"/>
      <c r="M23" s="13"/>
      <c r="N23" s="13"/>
      <c r="O23" s="13"/>
      <c r="P23" s="13"/>
    </row>
    <row r="24" spans="1:16" ht="102" customHeight="1" x14ac:dyDescent="0.3">
      <c r="A24" s="66"/>
      <c r="B24" s="21" t="s">
        <v>15</v>
      </c>
      <c r="C24" s="19">
        <f>D24+E24+F24+G24+H24</f>
        <v>43403.5</v>
      </c>
      <c r="D24" s="19">
        <f>D68</f>
        <v>43403.5</v>
      </c>
      <c r="E24" s="20"/>
      <c r="F24" s="20"/>
      <c r="G24" s="20"/>
      <c r="H24" s="20"/>
      <c r="I24" s="14"/>
      <c r="J24" s="14"/>
      <c r="K24" s="14"/>
      <c r="L24" s="14"/>
      <c r="M24" s="13"/>
      <c r="N24" s="13"/>
      <c r="O24" s="13"/>
      <c r="P24" s="13"/>
    </row>
    <row r="25" spans="1:16" ht="84.75" customHeight="1" x14ac:dyDescent="0.3">
      <c r="A25" s="61"/>
      <c r="B25" s="62" t="s">
        <v>162</v>
      </c>
      <c r="C25" s="63">
        <f>E25</f>
        <v>1265.5</v>
      </c>
      <c r="D25" s="67"/>
      <c r="E25" s="63">
        <v>1265.5</v>
      </c>
      <c r="F25" s="68"/>
      <c r="G25" s="68"/>
      <c r="H25" s="68"/>
      <c r="I25" s="69"/>
      <c r="J25" s="69"/>
      <c r="K25" s="69"/>
      <c r="L25" s="69"/>
      <c r="M25" s="66"/>
      <c r="N25" s="66"/>
      <c r="O25" s="66"/>
      <c r="P25" s="66"/>
    </row>
    <row r="26" spans="1:16" ht="288.75" customHeight="1" x14ac:dyDescent="0.3">
      <c r="A26" s="66" t="s">
        <v>135</v>
      </c>
      <c r="B26" s="12" t="s">
        <v>16</v>
      </c>
      <c r="C26" s="22" t="s">
        <v>17</v>
      </c>
      <c r="D26" s="22"/>
      <c r="E26" s="23"/>
      <c r="F26" s="23"/>
      <c r="G26" s="14"/>
      <c r="H26" s="14"/>
      <c r="I26" s="14" t="s">
        <v>18</v>
      </c>
      <c r="J26" s="14"/>
      <c r="K26" s="14"/>
      <c r="L26" s="14"/>
      <c r="M26" s="13"/>
      <c r="N26" s="13"/>
      <c r="O26" s="13"/>
      <c r="P26" s="13" t="s">
        <v>19</v>
      </c>
    </row>
    <row r="27" spans="1:16" ht="171.6" x14ac:dyDescent="0.3">
      <c r="A27" s="66" t="s">
        <v>20</v>
      </c>
      <c r="B27" s="12" t="s">
        <v>21</v>
      </c>
      <c r="C27" s="22" t="s">
        <v>17</v>
      </c>
      <c r="D27" s="22"/>
      <c r="E27" s="23"/>
      <c r="F27" s="23"/>
      <c r="G27" s="14"/>
      <c r="H27" s="14"/>
      <c r="I27" s="14" t="s">
        <v>18</v>
      </c>
      <c r="J27" s="14"/>
      <c r="K27" s="14"/>
      <c r="L27" s="14"/>
      <c r="M27" s="13"/>
      <c r="N27" s="13"/>
      <c r="O27" s="13"/>
      <c r="P27" s="13" t="s">
        <v>19</v>
      </c>
    </row>
    <row r="28" spans="1:16" ht="202.5" customHeight="1" x14ac:dyDescent="0.3">
      <c r="A28" s="66" t="s">
        <v>22</v>
      </c>
      <c r="B28" s="55" t="s">
        <v>23</v>
      </c>
      <c r="C28" s="22" t="s">
        <v>17</v>
      </c>
      <c r="D28" s="22"/>
      <c r="E28" s="23"/>
      <c r="F28" s="23"/>
      <c r="G28" s="14"/>
      <c r="H28" s="14"/>
      <c r="I28" s="14" t="s">
        <v>18</v>
      </c>
      <c r="J28" s="14"/>
      <c r="K28" s="14"/>
      <c r="L28" s="14"/>
      <c r="M28" s="13"/>
      <c r="N28" s="13"/>
      <c r="O28" s="13"/>
      <c r="P28" s="13" t="s">
        <v>19</v>
      </c>
    </row>
    <row r="29" spans="1:16" ht="251.25" customHeight="1" x14ac:dyDescent="0.3">
      <c r="A29" s="66" t="s">
        <v>24</v>
      </c>
      <c r="B29" s="12" t="s">
        <v>25</v>
      </c>
      <c r="C29" s="22" t="s">
        <v>17</v>
      </c>
      <c r="D29" s="22"/>
      <c r="E29" s="23"/>
      <c r="F29" s="23"/>
      <c r="G29" s="14"/>
      <c r="H29" s="14"/>
      <c r="I29" s="14" t="s">
        <v>18</v>
      </c>
      <c r="J29" s="14"/>
      <c r="K29" s="14"/>
      <c r="L29" s="14"/>
      <c r="M29" s="13"/>
      <c r="N29" s="13"/>
      <c r="O29" s="13"/>
      <c r="P29" s="13" t="s">
        <v>19</v>
      </c>
    </row>
    <row r="30" spans="1:16" ht="92.25" customHeight="1" x14ac:dyDescent="0.3">
      <c r="A30" s="66" t="s">
        <v>26</v>
      </c>
      <c r="B30" s="12" t="s">
        <v>27</v>
      </c>
      <c r="C30" s="19">
        <f>D30+E30+F30+G30+H30</f>
        <v>1900</v>
      </c>
      <c r="D30" s="19">
        <f>D31+D32+D33</f>
        <v>500</v>
      </c>
      <c r="E30" s="20">
        <f t="shared" ref="E30:F30" si="2">E31+E32+E33</f>
        <v>700</v>
      </c>
      <c r="F30" s="20">
        <f t="shared" si="2"/>
        <v>700</v>
      </c>
      <c r="G30" s="20"/>
      <c r="H30" s="20"/>
      <c r="I30" s="14" t="s">
        <v>28</v>
      </c>
      <c r="J30" s="14">
        <f>L30+M30</f>
        <v>4</v>
      </c>
      <c r="K30" s="14" t="s">
        <v>29</v>
      </c>
      <c r="L30" s="14">
        <v>1</v>
      </c>
      <c r="M30" s="13">
        <v>3</v>
      </c>
      <c r="N30" s="13"/>
      <c r="O30" s="13"/>
      <c r="P30" s="13"/>
    </row>
    <row r="31" spans="1:16" ht="246" customHeight="1" x14ac:dyDescent="0.3">
      <c r="A31" s="66" t="s">
        <v>30</v>
      </c>
      <c r="B31" s="12" t="s">
        <v>141</v>
      </c>
      <c r="C31" s="22" t="s">
        <v>17</v>
      </c>
      <c r="D31" s="22"/>
      <c r="E31" s="23"/>
      <c r="F31" s="23"/>
      <c r="G31" s="14"/>
      <c r="H31" s="14"/>
      <c r="I31" s="14"/>
      <c r="J31" s="14"/>
      <c r="K31" s="14"/>
      <c r="L31" s="14"/>
      <c r="M31" s="13"/>
      <c r="N31" s="13"/>
      <c r="O31" s="13"/>
      <c r="P31" s="13" t="s">
        <v>159</v>
      </c>
    </row>
    <row r="32" spans="1:16" ht="105" customHeight="1" x14ac:dyDescent="0.3">
      <c r="A32" s="66" t="s">
        <v>31</v>
      </c>
      <c r="B32" s="55" t="s">
        <v>32</v>
      </c>
      <c r="C32" s="40">
        <f>D32+E32+F32+G32+H32</f>
        <v>500</v>
      </c>
      <c r="D32" s="40">
        <v>500</v>
      </c>
      <c r="E32" s="41"/>
      <c r="F32" s="41"/>
      <c r="G32" s="41"/>
      <c r="H32" s="41"/>
      <c r="I32" s="14" t="s">
        <v>33</v>
      </c>
      <c r="J32" s="14">
        <v>8</v>
      </c>
      <c r="K32" s="14">
        <v>8</v>
      </c>
      <c r="L32" s="14"/>
      <c r="M32" s="13"/>
      <c r="N32" s="13"/>
      <c r="O32" s="13"/>
      <c r="P32" s="13" t="s">
        <v>19</v>
      </c>
    </row>
    <row r="33" spans="1:16" ht="93.75" customHeight="1" x14ac:dyDescent="0.3">
      <c r="A33" s="66" t="s">
        <v>34</v>
      </c>
      <c r="B33" s="24" t="s">
        <v>35</v>
      </c>
      <c r="C33" s="19">
        <f>D33+E33+F33+G33+H33</f>
        <v>1400</v>
      </c>
      <c r="D33" s="19"/>
      <c r="E33" s="20">
        <v>700</v>
      </c>
      <c r="F33" s="20">
        <v>700</v>
      </c>
      <c r="G33" s="20"/>
      <c r="H33" s="20"/>
      <c r="I33" s="14" t="s">
        <v>36</v>
      </c>
      <c r="J33" s="14">
        <v>4</v>
      </c>
      <c r="K33" s="14"/>
      <c r="L33" s="14">
        <v>1</v>
      </c>
      <c r="M33" s="13">
        <v>3</v>
      </c>
      <c r="N33" s="13"/>
      <c r="O33" s="13"/>
      <c r="P33" s="13" t="s">
        <v>37</v>
      </c>
    </row>
    <row r="34" spans="1:16" ht="66" x14ac:dyDescent="0.3">
      <c r="A34" s="70" t="s">
        <v>38</v>
      </c>
      <c r="B34" s="24" t="s">
        <v>39</v>
      </c>
      <c r="C34" s="26">
        <f>D34+E34+F34+G34+H34</f>
        <v>2107</v>
      </c>
      <c r="D34" s="26">
        <v>607</v>
      </c>
      <c r="E34" s="27">
        <v>900</v>
      </c>
      <c r="F34" s="27">
        <v>200</v>
      </c>
      <c r="G34" s="27">
        <v>200</v>
      </c>
      <c r="H34" s="27">
        <v>200</v>
      </c>
      <c r="I34" s="103" t="s">
        <v>42</v>
      </c>
      <c r="J34" s="28">
        <v>7</v>
      </c>
      <c r="K34" s="28" t="s">
        <v>43</v>
      </c>
      <c r="L34" s="28">
        <v>4</v>
      </c>
      <c r="M34" s="25">
        <v>1</v>
      </c>
      <c r="N34" s="25">
        <v>1</v>
      </c>
      <c r="O34" s="25">
        <v>1</v>
      </c>
      <c r="P34" s="97" t="s">
        <v>44</v>
      </c>
    </row>
    <row r="35" spans="1:16" ht="82.5" customHeight="1" x14ac:dyDescent="0.3">
      <c r="A35" s="29"/>
      <c r="B35" s="29" t="s">
        <v>40</v>
      </c>
      <c r="C35" s="30"/>
      <c r="D35" s="30"/>
      <c r="E35" s="31"/>
      <c r="F35" s="31"/>
      <c r="G35" s="31"/>
      <c r="H35" s="31"/>
      <c r="I35" s="104"/>
      <c r="J35" s="32"/>
      <c r="K35" s="32"/>
      <c r="L35" s="32"/>
      <c r="M35" s="29"/>
      <c r="N35" s="29"/>
      <c r="O35" s="29"/>
      <c r="P35" s="98"/>
    </row>
    <row r="36" spans="1:16" ht="52.8" x14ac:dyDescent="0.3">
      <c r="A36" s="73"/>
      <c r="B36" s="33" t="s">
        <v>41</v>
      </c>
      <c r="C36" s="34"/>
      <c r="D36" s="34"/>
      <c r="E36" s="35"/>
      <c r="F36" s="35"/>
      <c r="G36" s="35"/>
      <c r="H36" s="35"/>
      <c r="I36" s="36"/>
      <c r="J36" s="36"/>
      <c r="K36" s="36"/>
      <c r="L36" s="36"/>
      <c r="M36" s="33"/>
      <c r="N36" s="33"/>
      <c r="O36" s="33"/>
      <c r="P36" s="37"/>
    </row>
    <row r="37" spans="1:16" s="3" customFormat="1" ht="203.25" customHeight="1" x14ac:dyDescent="0.3">
      <c r="A37" s="71" t="s">
        <v>45</v>
      </c>
      <c r="B37" s="73" t="s">
        <v>46</v>
      </c>
      <c r="C37" s="38">
        <f>D37+E37+F37+G37+H37</f>
        <v>2462.3999999999996</v>
      </c>
      <c r="D37" s="38">
        <f>D38+D39</f>
        <v>850</v>
      </c>
      <c r="E37" s="39">
        <f t="shared" ref="E37:H37" si="3">E38+E39</f>
        <v>711.1</v>
      </c>
      <c r="F37" s="39">
        <f t="shared" si="3"/>
        <v>701.3</v>
      </c>
      <c r="G37" s="39">
        <f t="shared" si="3"/>
        <v>100</v>
      </c>
      <c r="H37" s="39">
        <f t="shared" si="3"/>
        <v>100</v>
      </c>
      <c r="I37" s="72" t="s">
        <v>47</v>
      </c>
      <c r="J37" s="72">
        <f>K37+L37+M37+N37+O37</f>
        <v>50</v>
      </c>
      <c r="K37" s="72">
        <v>28</v>
      </c>
      <c r="L37" s="72">
        <v>14</v>
      </c>
      <c r="M37" s="71">
        <v>6</v>
      </c>
      <c r="N37" s="71">
        <v>1</v>
      </c>
      <c r="O37" s="71">
        <v>1</v>
      </c>
      <c r="P37" s="71" t="s">
        <v>138</v>
      </c>
    </row>
    <row r="38" spans="1:16" s="3" customFormat="1" ht="197.25" customHeight="1" x14ac:dyDescent="0.3">
      <c r="A38" s="66" t="s">
        <v>48</v>
      </c>
      <c r="B38" s="74" t="s">
        <v>49</v>
      </c>
      <c r="C38" s="67">
        <f>D38+E38+F38+G38+H38</f>
        <v>898.3</v>
      </c>
      <c r="D38" s="67"/>
      <c r="E38" s="68">
        <v>300</v>
      </c>
      <c r="F38" s="68">
        <v>398.3</v>
      </c>
      <c r="G38" s="68">
        <v>100</v>
      </c>
      <c r="H38" s="68">
        <v>100</v>
      </c>
      <c r="I38" s="69"/>
      <c r="J38" s="69">
        <f>L38+M38+N38+O38</f>
        <v>13</v>
      </c>
      <c r="K38" s="69"/>
      <c r="L38" s="69">
        <v>8</v>
      </c>
      <c r="M38" s="66">
        <v>3</v>
      </c>
      <c r="N38" s="66">
        <v>1</v>
      </c>
      <c r="O38" s="66">
        <v>1</v>
      </c>
      <c r="P38" s="66" t="s">
        <v>138</v>
      </c>
    </row>
    <row r="39" spans="1:16" s="3" customFormat="1" ht="26.4" x14ac:dyDescent="0.3">
      <c r="A39" s="70" t="s">
        <v>146</v>
      </c>
      <c r="B39" s="50" t="s">
        <v>50</v>
      </c>
      <c r="C39" s="95">
        <f>D39+E39+F39+G39+H39</f>
        <v>1564.1</v>
      </c>
      <c r="D39" s="95">
        <f>D41+D42+D43+D44+D45+D46+D47+D48+D49+D51+D55</f>
        <v>850</v>
      </c>
      <c r="E39" s="102">
        <f>E41+E42+E43+E44+E45+E46+E47+E48+E49+E51+E55+E50</f>
        <v>411.1</v>
      </c>
      <c r="F39" s="102">
        <f>F41+F42+F43+F44+F45+F46+F47+F48+F49+F50+F51+F55</f>
        <v>303</v>
      </c>
      <c r="G39" s="102"/>
      <c r="H39" s="102"/>
      <c r="I39" s="100" t="s">
        <v>51</v>
      </c>
      <c r="J39" s="100">
        <f>K39+L39+M39</f>
        <v>37</v>
      </c>
      <c r="K39" s="100">
        <v>28</v>
      </c>
      <c r="L39" s="100">
        <v>6</v>
      </c>
      <c r="M39" s="96">
        <v>3</v>
      </c>
      <c r="N39" s="96"/>
      <c r="O39" s="96"/>
      <c r="P39" s="96"/>
    </row>
    <row r="40" spans="1:16" s="3" customFormat="1" x14ac:dyDescent="0.3">
      <c r="A40" s="29"/>
      <c r="B40" s="50" t="s">
        <v>6</v>
      </c>
      <c r="C40" s="95"/>
      <c r="D40" s="95"/>
      <c r="E40" s="102"/>
      <c r="F40" s="102"/>
      <c r="G40" s="102"/>
      <c r="H40" s="102"/>
      <c r="I40" s="100"/>
      <c r="J40" s="100"/>
      <c r="K40" s="100"/>
      <c r="L40" s="100"/>
      <c r="M40" s="96"/>
      <c r="N40" s="96"/>
      <c r="O40" s="96"/>
      <c r="P40" s="97"/>
    </row>
    <row r="41" spans="1:16" s="3" customFormat="1" ht="67.5" customHeight="1" x14ac:dyDescent="0.3">
      <c r="A41" s="29"/>
      <c r="B41" s="50" t="s">
        <v>52</v>
      </c>
      <c r="C41" s="67">
        <f>D41+E41+F41+G41+H41</f>
        <v>75</v>
      </c>
      <c r="D41" s="67">
        <v>75</v>
      </c>
      <c r="E41" s="68"/>
      <c r="F41" s="68"/>
      <c r="G41" s="68"/>
      <c r="H41" s="68"/>
      <c r="I41" s="69"/>
      <c r="J41" s="69">
        <v>1</v>
      </c>
      <c r="K41" s="69">
        <v>1</v>
      </c>
      <c r="L41" s="69"/>
      <c r="M41" s="66"/>
      <c r="N41" s="66"/>
      <c r="O41" s="57"/>
      <c r="P41" s="97" t="s">
        <v>53</v>
      </c>
    </row>
    <row r="42" spans="1:16" s="3" customFormat="1" ht="57.75" customHeight="1" x14ac:dyDescent="0.3">
      <c r="A42" s="29"/>
      <c r="B42" s="50" t="s">
        <v>54</v>
      </c>
      <c r="C42" s="67">
        <f t="shared" ref="C42:C55" si="4">D42+E42+F42+G42+H42</f>
        <v>150</v>
      </c>
      <c r="D42" s="67">
        <v>150</v>
      </c>
      <c r="E42" s="68"/>
      <c r="F42" s="68"/>
      <c r="G42" s="68"/>
      <c r="H42" s="68"/>
      <c r="I42" s="69"/>
      <c r="J42" s="69">
        <v>2</v>
      </c>
      <c r="K42" s="69">
        <v>2</v>
      </c>
      <c r="L42" s="69"/>
      <c r="M42" s="66"/>
      <c r="N42" s="66"/>
      <c r="O42" s="57"/>
      <c r="P42" s="98"/>
    </row>
    <row r="43" spans="1:16" s="3" customFormat="1" ht="58.5" customHeight="1" x14ac:dyDescent="0.3">
      <c r="A43" s="29"/>
      <c r="B43" s="51" t="s">
        <v>55</v>
      </c>
      <c r="C43" s="38">
        <f t="shared" si="4"/>
        <v>21.4</v>
      </c>
      <c r="D43" s="38"/>
      <c r="E43" s="39">
        <v>21.4</v>
      </c>
      <c r="F43" s="39"/>
      <c r="G43" s="39"/>
      <c r="H43" s="39"/>
      <c r="I43" s="72"/>
      <c r="J43" s="72">
        <v>1</v>
      </c>
      <c r="K43" s="72"/>
      <c r="L43" s="72">
        <v>1</v>
      </c>
      <c r="M43" s="71"/>
      <c r="N43" s="71"/>
      <c r="O43" s="58"/>
      <c r="P43" s="29"/>
    </row>
    <row r="44" spans="1:16" s="3" customFormat="1" ht="41.25" customHeight="1" x14ac:dyDescent="0.3">
      <c r="A44" s="29"/>
      <c r="B44" s="50" t="s">
        <v>56</v>
      </c>
      <c r="C44" s="67">
        <f t="shared" si="4"/>
        <v>69</v>
      </c>
      <c r="D44" s="67"/>
      <c r="E44" s="68">
        <v>69</v>
      </c>
      <c r="F44" s="68"/>
      <c r="G44" s="68"/>
      <c r="H44" s="68"/>
      <c r="I44" s="69"/>
      <c r="J44" s="69">
        <v>1</v>
      </c>
      <c r="K44" s="69"/>
      <c r="L44" s="69">
        <v>1</v>
      </c>
      <c r="M44" s="66"/>
      <c r="N44" s="66"/>
      <c r="O44" s="57"/>
      <c r="P44" s="29"/>
    </row>
    <row r="45" spans="1:16" s="3" customFormat="1" ht="39.75" customHeight="1" x14ac:dyDescent="0.3">
      <c r="A45" s="73"/>
      <c r="B45" s="50" t="s">
        <v>57</v>
      </c>
      <c r="C45" s="67">
        <f t="shared" si="4"/>
        <v>45.7</v>
      </c>
      <c r="D45" s="67"/>
      <c r="E45" s="68">
        <v>45.7</v>
      </c>
      <c r="F45" s="68"/>
      <c r="G45" s="68"/>
      <c r="H45" s="68"/>
      <c r="I45" s="69"/>
      <c r="J45" s="69">
        <v>1</v>
      </c>
      <c r="K45" s="69"/>
      <c r="L45" s="69">
        <v>1</v>
      </c>
      <c r="M45" s="66"/>
      <c r="N45" s="66"/>
      <c r="O45" s="57"/>
      <c r="P45" s="73"/>
    </row>
    <row r="46" spans="1:16" s="3" customFormat="1" ht="39.6" x14ac:dyDescent="0.3">
      <c r="A46" s="24"/>
      <c r="B46" s="50" t="s">
        <v>58</v>
      </c>
      <c r="C46" s="67">
        <f t="shared" si="4"/>
        <v>282</v>
      </c>
      <c r="D46" s="67">
        <v>282</v>
      </c>
      <c r="E46" s="68"/>
      <c r="F46" s="68"/>
      <c r="G46" s="68"/>
      <c r="H46" s="68"/>
      <c r="I46" s="69"/>
      <c r="J46" s="69">
        <v>1</v>
      </c>
      <c r="K46" s="69">
        <v>1</v>
      </c>
      <c r="L46" s="69"/>
      <c r="M46" s="66"/>
      <c r="N46" s="66"/>
      <c r="O46" s="66"/>
      <c r="P46" s="97" t="s">
        <v>59</v>
      </c>
    </row>
    <row r="47" spans="1:16" s="3" customFormat="1" ht="30" customHeight="1" x14ac:dyDescent="0.3">
      <c r="A47" s="29"/>
      <c r="B47" s="50" t="s">
        <v>60</v>
      </c>
      <c r="C47" s="67">
        <f t="shared" si="4"/>
        <v>60</v>
      </c>
      <c r="D47" s="67">
        <v>60</v>
      </c>
      <c r="E47" s="68"/>
      <c r="F47" s="68"/>
      <c r="G47" s="68"/>
      <c r="H47" s="68"/>
      <c r="I47" s="69"/>
      <c r="J47" s="69">
        <v>4</v>
      </c>
      <c r="K47" s="69">
        <v>4</v>
      </c>
      <c r="L47" s="69"/>
      <c r="M47" s="66"/>
      <c r="N47" s="66"/>
      <c r="O47" s="66"/>
      <c r="P47" s="98"/>
    </row>
    <row r="48" spans="1:16" s="3" customFormat="1" ht="92.25" customHeight="1" x14ac:dyDescent="0.3">
      <c r="A48" s="29"/>
      <c r="B48" s="50" t="s">
        <v>61</v>
      </c>
      <c r="C48" s="67">
        <f t="shared" si="4"/>
        <v>277.89999999999998</v>
      </c>
      <c r="D48" s="67"/>
      <c r="E48" s="68">
        <v>233</v>
      </c>
      <c r="F48" s="68">
        <v>44.9</v>
      </c>
      <c r="G48" s="68"/>
      <c r="H48" s="68"/>
      <c r="I48" s="69"/>
      <c r="J48" s="69">
        <v>1</v>
      </c>
      <c r="K48" s="69"/>
      <c r="L48" s="69">
        <v>1</v>
      </c>
      <c r="M48" s="66"/>
      <c r="N48" s="66"/>
      <c r="O48" s="66"/>
      <c r="P48" s="98"/>
    </row>
    <row r="49" spans="1:16" s="3" customFormat="1" ht="54.75" customHeight="1" x14ac:dyDescent="0.3">
      <c r="A49" s="29"/>
      <c r="B49" s="50" t="s">
        <v>62</v>
      </c>
      <c r="C49" s="67">
        <f>D49+E49+F49+G49+H49</f>
        <v>33.9</v>
      </c>
      <c r="D49" s="67"/>
      <c r="E49" s="68">
        <v>33.9</v>
      </c>
      <c r="F49" s="68"/>
      <c r="G49" s="68"/>
      <c r="H49" s="68"/>
      <c r="I49" s="69"/>
      <c r="J49" s="69">
        <v>1</v>
      </c>
      <c r="K49" s="69"/>
      <c r="L49" s="69">
        <v>1</v>
      </c>
      <c r="M49" s="66"/>
      <c r="N49" s="66"/>
      <c r="O49" s="66"/>
      <c r="P49" s="29"/>
    </row>
    <row r="50" spans="1:16" s="3" customFormat="1" ht="54" customHeight="1" x14ac:dyDescent="0.3">
      <c r="A50" s="29"/>
      <c r="B50" s="50" t="s">
        <v>142</v>
      </c>
      <c r="C50" s="79">
        <f>D50+E50+F50+G50+H50</f>
        <v>16.2</v>
      </c>
      <c r="D50" s="79"/>
      <c r="E50" s="80">
        <v>8.1</v>
      </c>
      <c r="F50" s="80">
        <v>8.1</v>
      </c>
      <c r="G50" s="80"/>
      <c r="H50" s="80"/>
      <c r="I50" s="80"/>
      <c r="J50" s="80">
        <v>1</v>
      </c>
      <c r="K50" s="80"/>
      <c r="L50" s="80">
        <v>1</v>
      </c>
      <c r="M50" s="42"/>
      <c r="N50" s="42"/>
      <c r="O50" s="42"/>
      <c r="P50" s="29"/>
    </row>
    <row r="51" spans="1:16" s="3" customFormat="1" ht="27.75" customHeight="1" x14ac:dyDescent="0.3">
      <c r="A51" s="29"/>
      <c r="B51" s="56" t="s">
        <v>150</v>
      </c>
      <c r="C51" s="95">
        <f>D51+E51+F51+G51+H51+I51</f>
        <v>250</v>
      </c>
      <c r="D51" s="95"/>
      <c r="E51" s="102"/>
      <c r="F51" s="102" t="s">
        <v>64</v>
      </c>
      <c r="G51" s="102"/>
      <c r="H51" s="102"/>
      <c r="I51" s="100"/>
      <c r="J51" s="100">
        <v>3</v>
      </c>
      <c r="K51" s="100"/>
      <c r="L51" s="100"/>
      <c r="M51" s="96">
        <v>3</v>
      </c>
      <c r="N51" s="96"/>
      <c r="O51" s="96"/>
      <c r="P51" s="29"/>
    </row>
    <row r="52" spans="1:16" s="3" customFormat="1" ht="27" customHeight="1" x14ac:dyDescent="0.3">
      <c r="A52" s="29"/>
      <c r="B52" s="56" t="s">
        <v>143</v>
      </c>
      <c r="C52" s="95"/>
      <c r="D52" s="95"/>
      <c r="E52" s="102"/>
      <c r="F52" s="102"/>
      <c r="G52" s="102"/>
      <c r="H52" s="102"/>
      <c r="I52" s="100"/>
      <c r="J52" s="100"/>
      <c r="K52" s="100"/>
      <c r="L52" s="100"/>
      <c r="M52" s="96"/>
      <c r="N52" s="96"/>
      <c r="O52" s="96"/>
      <c r="P52" s="29"/>
    </row>
    <row r="53" spans="1:16" s="3" customFormat="1" ht="28.5" customHeight="1" x14ac:dyDescent="0.3">
      <c r="A53" s="29"/>
      <c r="B53" s="56" t="s">
        <v>144</v>
      </c>
      <c r="C53" s="95"/>
      <c r="D53" s="95"/>
      <c r="E53" s="102"/>
      <c r="F53" s="102"/>
      <c r="G53" s="102"/>
      <c r="H53" s="102"/>
      <c r="I53" s="100"/>
      <c r="J53" s="100"/>
      <c r="K53" s="100"/>
      <c r="L53" s="100"/>
      <c r="M53" s="96"/>
      <c r="N53" s="96"/>
      <c r="O53" s="96"/>
      <c r="P53" s="29"/>
    </row>
    <row r="54" spans="1:16" s="3" customFormat="1" x14ac:dyDescent="0.3">
      <c r="A54" s="29"/>
      <c r="B54" s="56" t="s">
        <v>63</v>
      </c>
      <c r="C54" s="95"/>
      <c r="D54" s="95"/>
      <c r="E54" s="102"/>
      <c r="F54" s="102"/>
      <c r="G54" s="102"/>
      <c r="H54" s="102"/>
      <c r="I54" s="100"/>
      <c r="J54" s="100"/>
      <c r="K54" s="100"/>
      <c r="L54" s="100"/>
      <c r="M54" s="96"/>
      <c r="N54" s="96"/>
      <c r="O54" s="96"/>
      <c r="P54" s="29"/>
    </row>
    <row r="55" spans="1:16" s="3" customFormat="1" ht="26.4" x14ac:dyDescent="0.3">
      <c r="A55" s="73"/>
      <c r="B55" s="56" t="s">
        <v>65</v>
      </c>
      <c r="C55" s="67">
        <f t="shared" si="4"/>
        <v>283</v>
      </c>
      <c r="D55" s="67">
        <v>283</v>
      </c>
      <c r="E55" s="68"/>
      <c r="F55" s="68"/>
      <c r="G55" s="68"/>
      <c r="H55" s="68"/>
      <c r="I55" s="69"/>
      <c r="J55" s="69">
        <v>20</v>
      </c>
      <c r="K55" s="69">
        <v>20</v>
      </c>
      <c r="L55" s="69"/>
      <c r="M55" s="66"/>
      <c r="N55" s="66"/>
      <c r="O55" s="66"/>
      <c r="P55" s="73"/>
    </row>
    <row r="56" spans="1:16" s="3" customFormat="1" ht="181.5" customHeight="1" x14ac:dyDescent="0.3">
      <c r="A56" s="66" t="s">
        <v>66</v>
      </c>
      <c r="B56" s="74" t="s">
        <v>67</v>
      </c>
      <c r="C56" s="43" t="s">
        <v>68</v>
      </c>
      <c r="D56" s="22"/>
      <c r="E56" s="23"/>
      <c r="F56" s="23"/>
      <c r="G56" s="69"/>
      <c r="H56" s="69"/>
      <c r="I56" s="69" t="s">
        <v>69</v>
      </c>
      <c r="J56" s="69"/>
      <c r="K56" s="69"/>
      <c r="L56" s="69"/>
      <c r="M56" s="66"/>
      <c r="N56" s="66"/>
      <c r="O56" s="66"/>
      <c r="P56" s="66" t="s">
        <v>70</v>
      </c>
    </row>
    <row r="57" spans="1:16" s="3" customFormat="1" ht="55.5" customHeight="1" x14ac:dyDescent="0.3">
      <c r="A57" s="66" t="s">
        <v>71</v>
      </c>
      <c r="B57" s="74" t="s">
        <v>72</v>
      </c>
      <c r="C57" s="67">
        <f>D57+E57+F57+G57+H57</f>
        <v>500</v>
      </c>
      <c r="D57" s="67">
        <v>500</v>
      </c>
      <c r="E57" s="68"/>
      <c r="F57" s="68"/>
      <c r="G57" s="68"/>
      <c r="H57" s="68"/>
      <c r="I57" s="69" t="s">
        <v>136</v>
      </c>
      <c r="J57" s="69">
        <v>250</v>
      </c>
      <c r="K57" s="69">
        <v>250</v>
      </c>
      <c r="L57" s="69"/>
      <c r="M57" s="66"/>
      <c r="N57" s="66"/>
      <c r="O57" s="66"/>
      <c r="P57" s="66" t="s">
        <v>73</v>
      </c>
    </row>
    <row r="58" spans="1:16" s="3" customFormat="1" ht="237" customHeight="1" x14ac:dyDescent="0.3">
      <c r="A58" s="66" t="s">
        <v>74</v>
      </c>
      <c r="B58" s="74" t="s">
        <v>75</v>
      </c>
      <c r="C58" s="22" t="s">
        <v>17</v>
      </c>
      <c r="D58" s="22"/>
      <c r="E58" s="23"/>
      <c r="F58" s="23"/>
      <c r="G58" s="69"/>
      <c r="H58" s="69"/>
      <c r="I58" s="69" t="s">
        <v>76</v>
      </c>
      <c r="J58" s="69"/>
      <c r="K58" s="69"/>
      <c r="L58" s="69"/>
      <c r="M58" s="66"/>
      <c r="N58" s="66"/>
      <c r="O58" s="66"/>
      <c r="P58" s="66" t="s">
        <v>77</v>
      </c>
    </row>
    <row r="59" spans="1:16" s="3" customFormat="1" ht="270" customHeight="1" x14ac:dyDescent="0.3">
      <c r="A59" s="66" t="s">
        <v>78</v>
      </c>
      <c r="B59" s="74" t="s">
        <v>79</v>
      </c>
      <c r="C59" s="22" t="s">
        <v>17</v>
      </c>
      <c r="D59" s="22"/>
      <c r="E59" s="23"/>
      <c r="F59" s="23"/>
      <c r="G59" s="69"/>
      <c r="H59" s="69"/>
      <c r="I59" s="69" t="s">
        <v>80</v>
      </c>
      <c r="J59" s="69"/>
      <c r="K59" s="69"/>
      <c r="L59" s="69"/>
      <c r="M59" s="66"/>
      <c r="N59" s="66"/>
      <c r="O59" s="66"/>
      <c r="P59" s="66" t="s">
        <v>160</v>
      </c>
    </row>
    <row r="60" spans="1:16" s="3" customFormat="1" ht="224.4" x14ac:dyDescent="0.3">
      <c r="A60" s="66" t="s">
        <v>81</v>
      </c>
      <c r="B60" s="74" t="s">
        <v>82</v>
      </c>
      <c r="C60" s="22" t="s">
        <v>17</v>
      </c>
      <c r="D60" s="22"/>
      <c r="E60" s="23"/>
      <c r="F60" s="23"/>
      <c r="G60" s="69"/>
      <c r="H60" s="69"/>
      <c r="I60" s="69" t="s">
        <v>83</v>
      </c>
      <c r="J60" s="69"/>
      <c r="K60" s="69"/>
      <c r="L60" s="69"/>
      <c r="M60" s="66"/>
      <c r="N60" s="66"/>
      <c r="O60" s="66"/>
      <c r="P60" s="66" t="s">
        <v>84</v>
      </c>
    </row>
    <row r="61" spans="1:16" s="3" customFormat="1" ht="132" x14ac:dyDescent="0.3">
      <c r="A61" s="66" t="s">
        <v>85</v>
      </c>
      <c r="B61" s="74" t="s">
        <v>86</v>
      </c>
      <c r="C61" s="22" t="s">
        <v>17</v>
      </c>
      <c r="D61" s="22"/>
      <c r="E61" s="23"/>
      <c r="F61" s="23"/>
      <c r="G61" s="69"/>
      <c r="H61" s="69"/>
      <c r="I61" s="69" t="s">
        <v>87</v>
      </c>
      <c r="J61" s="69"/>
      <c r="K61" s="69"/>
      <c r="L61" s="69"/>
      <c r="M61" s="66"/>
      <c r="N61" s="66"/>
      <c r="O61" s="66"/>
      <c r="P61" s="66" t="s">
        <v>88</v>
      </c>
    </row>
    <row r="62" spans="1:16" s="3" customFormat="1" ht="209.25" customHeight="1" x14ac:dyDescent="0.3">
      <c r="A62" s="66" t="s">
        <v>89</v>
      </c>
      <c r="B62" s="74" t="s">
        <v>90</v>
      </c>
      <c r="C62" s="22" t="s">
        <v>17</v>
      </c>
      <c r="D62" s="22"/>
      <c r="E62" s="23"/>
      <c r="F62" s="23"/>
      <c r="G62" s="69"/>
      <c r="H62" s="69"/>
      <c r="I62" s="69" t="s">
        <v>91</v>
      </c>
      <c r="J62" s="69"/>
      <c r="K62" s="69"/>
      <c r="L62" s="69"/>
      <c r="M62" s="66"/>
      <c r="N62" s="66"/>
      <c r="O62" s="66"/>
      <c r="P62" s="66" t="s">
        <v>19</v>
      </c>
    </row>
    <row r="63" spans="1:16" s="3" customFormat="1" ht="79.2" x14ac:dyDescent="0.3">
      <c r="A63" s="97" t="s">
        <v>92</v>
      </c>
      <c r="B63" s="74" t="s">
        <v>93</v>
      </c>
      <c r="C63" s="67">
        <f>D63+E63+F63+G63+H63</f>
        <v>511271</v>
      </c>
      <c r="D63" s="67">
        <f>+D65+D66+D67+D68</f>
        <v>211320</v>
      </c>
      <c r="E63" s="68">
        <f t="shared" ref="E63:F63" si="5">+E65+E66+E67+E68</f>
        <v>286558.59999999998</v>
      </c>
      <c r="F63" s="68">
        <f t="shared" si="5"/>
        <v>13392.4</v>
      </c>
      <c r="G63" s="68"/>
      <c r="H63" s="68"/>
      <c r="I63" s="69"/>
      <c r="J63" s="69"/>
      <c r="K63" s="69"/>
      <c r="L63" s="69"/>
      <c r="M63" s="66"/>
      <c r="N63" s="66"/>
      <c r="O63" s="66"/>
      <c r="P63" s="97"/>
    </row>
    <row r="64" spans="1:16" s="3" customFormat="1" x14ac:dyDescent="0.3">
      <c r="A64" s="98"/>
      <c r="B64" s="74" t="s">
        <v>11</v>
      </c>
      <c r="C64" s="67"/>
      <c r="D64" s="67"/>
      <c r="E64" s="68"/>
      <c r="F64" s="68"/>
      <c r="G64" s="68"/>
      <c r="H64" s="68"/>
      <c r="I64" s="69"/>
      <c r="J64" s="69"/>
      <c r="K64" s="69"/>
      <c r="L64" s="69"/>
      <c r="M64" s="66"/>
      <c r="N64" s="66"/>
      <c r="O64" s="66"/>
      <c r="P64" s="98"/>
    </row>
    <row r="65" spans="1:16" s="3" customFormat="1" x14ac:dyDescent="0.3">
      <c r="A65" s="98"/>
      <c r="B65" s="74" t="s">
        <v>12</v>
      </c>
      <c r="C65" s="67">
        <f>D65+E65+F65+G65+H65</f>
        <v>249537.8</v>
      </c>
      <c r="D65" s="67">
        <f>D71+D88++D104+D109+D114+D119+D134+D140+D145+D148</f>
        <v>105706</v>
      </c>
      <c r="E65" s="68">
        <f>E71+E88++E104+E109+E114+E119+E134+E140+E145+E148</f>
        <v>143831.79999999999</v>
      </c>
      <c r="F65" s="68"/>
      <c r="G65" s="68"/>
      <c r="H65" s="68"/>
      <c r="I65" s="69"/>
      <c r="J65" s="69"/>
      <c r="K65" s="69"/>
      <c r="L65" s="69"/>
      <c r="M65" s="66"/>
      <c r="N65" s="66"/>
      <c r="O65" s="66"/>
      <c r="P65" s="98"/>
    </row>
    <row r="66" spans="1:16" s="3" customFormat="1" x14ac:dyDescent="0.3">
      <c r="A66" s="98"/>
      <c r="B66" s="74" t="s">
        <v>13</v>
      </c>
      <c r="C66" s="67">
        <v>124768.9</v>
      </c>
      <c r="D66" s="67">
        <f>D72+D89+D105+D110+D115+D120+D135+D141+D146+D149</f>
        <v>52853</v>
      </c>
      <c r="E66" s="68">
        <f>E72+E89+E105+E110+E115+E120+E135+E141+E146+E149</f>
        <v>71915.899999999994</v>
      </c>
      <c r="F66" s="68">
        <f>F72+F89+F105+F110+F115+F120+F135+F141+F146+F149</f>
        <v>13339.3</v>
      </c>
      <c r="G66" s="68"/>
      <c r="H66" s="68"/>
      <c r="I66" s="69"/>
      <c r="J66" s="69"/>
      <c r="K66" s="69"/>
      <c r="L66" s="69"/>
      <c r="M66" s="66"/>
      <c r="N66" s="66"/>
      <c r="O66" s="66"/>
      <c r="P66" s="98"/>
    </row>
    <row r="67" spans="1:16" s="3" customFormat="1" x14ac:dyDescent="0.3">
      <c r="A67" s="98"/>
      <c r="B67" s="74" t="s">
        <v>14</v>
      </c>
      <c r="C67" s="67">
        <f t="shared" ref="C67:C68" si="6">D67+E67+F67+G67+H67</f>
        <v>80221.5</v>
      </c>
      <c r="D67" s="67">
        <f>D73+D90++D116+D121+D137+D150</f>
        <v>9357.5</v>
      </c>
      <c r="E67" s="68">
        <f>E73+E90++E116+E121+E137+E150</f>
        <v>70810.899999999994</v>
      </c>
      <c r="F67" s="68">
        <f>F73+F90++F116+F121+F137+F150</f>
        <v>53.1</v>
      </c>
      <c r="G67" s="68"/>
      <c r="H67" s="68"/>
      <c r="I67" s="69"/>
      <c r="J67" s="69"/>
      <c r="K67" s="69"/>
      <c r="L67" s="69"/>
      <c r="M67" s="66"/>
      <c r="N67" s="66"/>
      <c r="O67" s="66"/>
      <c r="P67" s="98"/>
    </row>
    <row r="68" spans="1:16" s="3" customFormat="1" ht="99.75" customHeight="1" x14ac:dyDescent="0.3">
      <c r="A68" s="99"/>
      <c r="B68" s="44" t="s">
        <v>15</v>
      </c>
      <c r="C68" s="38">
        <f t="shared" si="6"/>
        <v>43403.5</v>
      </c>
      <c r="D68" s="38">
        <f>D74+D91+D106+D111+D122+D136+D142</f>
        <v>43403.5</v>
      </c>
      <c r="E68" s="39"/>
      <c r="F68" s="39"/>
      <c r="G68" s="39"/>
      <c r="H68" s="39"/>
      <c r="I68" s="72"/>
      <c r="J68" s="72"/>
      <c r="K68" s="72"/>
      <c r="L68" s="72"/>
      <c r="M68" s="71"/>
      <c r="N68" s="71"/>
      <c r="O68" s="71"/>
      <c r="P68" s="99"/>
    </row>
    <row r="69" spans="1:16" s="3" customFormat="1" ht="50.25" customHeight="1" x14ac:dyDescent="0.3">
      <c r="A69" s="70" t="s">
        <v>94</v>
      </c>
      <c r="B69" s="50" t="s">
        <v>95</v>
      </c>
      <c r="C69" s="67">
        <f>D69+E69+F69+G69+H69</f>
        <v>206629.19999999998</v>
      </c>
      <c r="D69" s="67">
        <f>D71+D72+D73+D74</f>
        <v>41608</v>
      </c>
      <c r="E69" s="68">
        <f>E71+E72+E73+E74</f>
        <v>151734.9</v>
      </c>
      <c r="F69" s="68">
        <f>F71+F72+F73+F74</f>
        <v>13286.3</v>
      </c>
      <c r="G69" s="68"/>
      <c r="H69" s="68"/>
      <c r="I69" s="69" t="s">
        <v>96</v>
      </c>
      <c r="J69" s="69">
        <v>31</v>
      </c>
      <c r="K69" s="69">
        <v>7</v>
      </c>
      <c r="L69" s="69">
        <v>24</v>
      </c>
      <c r="M69" s="66"/>
      <c r="N69" s="66"/>
      <c r="O69" s="66"/>
      <c r="P69" s="97" t="s">
        <v>139</v>
      </c>
    </row>
    <row r="70" spans="1:16" s="3" customFormat="1" x14ac:dyDescent="0.3">
      <c r="A70" s="29"/>
      <c r="B70" s="50" t="s">
        <v>11</v>
      </c>
      <c r="C70" s="67"/>
      <c r="D70" s="67"/>
      <c r="E70" s="68"/>
      <c r="F70" s="68"/>
      <c r="G70" s="68"/>
      <c r="H70" s="68"/>
      <c r="I70" s="69"/>
      <c r="J70" s="69"/>
      <c r="K70" s="69"/>
      <c r="L70" s="69"/>
      <c r="M70" s="66"/>
      <c r="N70" s="66"/>
      <c r="O70" s="66"/>
      <c r="P70" s="98"/>
    </row>
    <row r="71" spans="1:16" s="3" customFormat="1" x14ac:dyDescent="0.3">
      <c r="A71" s="29"/>
      <c r="B71" s="50" t="s">
        <v>12</v>
      </c>
      <c r="C71" s="67">
        <f t="shared" ref="C71:C80" si="7">D71+E71+F71+G71+H71</f>
        <v>96715.5</v>
      </c>
      <c r="D71" s="67">
        <f t="shared" ref="D71:E73" si="8">D77+D83</f>
        <v>20850</v>
      </c>
      <c r="E71" s="68">
        <f t="shared" si="8"/>
        <v>75865.5</v>
      </c>
      <c r="F71" s="68"/>
      <c r="G71" s="68"/>
      <c r="H71" s="68"/>
      <c r="I71" s="69"/>
      <c r="J71" s="69"/>
      <c r="K71" s="69"/>
      <c r="L71" s="69"/>
      <c r="M71" s="66"/>
      <c r="N71" s="66"/>
      <c r="O71" s="66"/>
      <c r="P71" s="98"/>
    </row>
    <row r="72" spans="1:16" s="3" customFormat="1" x14ac:dyDescent="0.3">
      <c r="A72" s="29"/>
      <c r="B72" s="50" t="s">
        <v>13</v>
      </c>
      <c r="C72" s="67">
        <f t="shared" si="7"/>
        <v>61646</v>
      </c>
      <c r="D72" s="67">
        <f t="shared" si="8"/>
        <v>10425</v>
      </c>
      <c r="E72" s="68">
        <f t="shared" si="8"/>
        <v>37934.699999999997</v>
      </c>
      <c r="F72" s="68">
        <f>F78+F84</f>
        <v>13286.3</v>
      </c>
      <c r="G72" s="68"/>
      <c r="H72" s="68"/>
      <c r="I72" s="69"/>
      <c r="J72" s="69"/>
      <c r="K72" s="69"/>
      <c r="L72" s="69"/>
      <c r="M72" s="66"/>
      <c r="N72" s="66"/>
      <c r="O72" s="66"/>
      <c r="P72" s="98"/>
    </row>
    <row r="73" spans="1:16" s="3" customFormat="1" ht="24" customHeight="1" x14ac:dyDescent="0.3">
      <c r="A73" s="29"/>
      <c r="B73" s="50" t="s">
        <v>14</v>
      </c>
      <c r="C73" s="67">
        <f t="shared" si="7"/>
        <v>47292.2</v>
      </c>
      <c r="D73" s="67">
        <f t="shared" si="8"/>
        <v>9357.5</v>
      </c>
      <c r="E73" s="68">
        <f t="shared" si="8"/>
        <v>37934.699999999997</v>
      </c>
      <c r="F73" s="68"/>
      <c r="G73" s="68"/>
      <c r="H73" s="68"/>
      <c r="I73" s="69"/>
      <c r="J73" s="69"/>
      <c r="K73" s="69"/>
      <c r="L73" s="69"/>
      <c r="M73" s="66"/>
      <c r="N73" s="66"/>
      <c r="O73" s="66"/>
      <c r="P73" s="98"/>
    </row>
    <row r="74" spans="1:16" s="3" customFormat="1" ht="104.25" customHeight="1" x14ac:dyDescent="0.3">
      <c r="A74" s="73"/>
      <c r="B74" s="76" t="s">
        <v>15</v>
      </c>
      <c r="C74" s="67">
        <f t="shared" si="7"/>
        <v>975.5</v>
      </c>
      <c r="D74" s="67">
        <f>D80</f>
        <v>975.5</v>
      </c>
      <c r="E74" s="23"/>
      <c r="F74" s="23"/>
      <c r="G74" s="69"/>
      <c r="H74" s="69"/>
      <c r="I74" s="69"/>
      <c r="J74" s="69"/>
      <c r="K74" s="69"/>
      <c r="L74" s="69"/>
      <c r="M74" s="66"/>
      <c r="N74" s="66"/>
      <c r="O74" s="66"/>
      <c r="P74" s="99"/>
    </row>
    <row r="75" spans="1:16" s="3" customFormat="1" ht="38.25" customHeight="1" x14ac:dyDescent="0.3">
      <c r="A75" s="29"/>
      <c r="B75" s="50" t="s">
        <v>97</v>
      </c>
      <c r="C75" s="67">
        <f t="shared" si="7"/>
        <v>161809.19999999998</v>
      </c>
      <c r="D75" s="67">
        <f>D77+D78+D79+D80</f>
        <v>41608</v>
      </c>
      <c r="E75" s="68">
        <f>E77+E78+E79+E80</f>
        <v>106914.9</v>
      </c>
      <c r="F75" s="65">
        <f>F77+F78+F79+F80</f>
        <v>13286.3</v>
      </c>
      <c r="G75" s="69"/>
      <c r="H75" s="69"/>
      <c r="I75" s="69" t="s">
        <v>96</v>
      </c>
      <c r="J75" s="69">
        <v>25</v>
      </c>
      <c r="K75" s="69">
        <v>7</v>
      </c>
      <c r="L75" s="69">
        <v>18</v>
      </c>
      <c r="M75" s="66"/>
      <c r="N75" s="66"/>
      <c r="O75" s="66"/>
      <c r="P75" s="97" t="s">
        <v>139</v>
      </c>
    </row>
    <row r="76" spans="1:16" s="3" customFormat="1" ht="19.5" customHeight="1" x14ac:dyDescent="0.3">
      <c r="A76" s="29"/>
      <c r="B76" s="50" t="s">
        <v>11</v>
      </c>
      <c r="C76" s="67"/>
      <c r="D76" s="22"/>
      <c r="E76" s="23"/>
      <c r="F76" s="65"/>
      <c r="G76" s="69"/>
      <c r="H76" s="69"/>
      <c r="I76" s="69"/>
      <c r="J76" s="69"/>
      <c r="K76" s="69"/>
      <c r="L76" s="69"/>
      <c r="M76" s="66"/>
      <c r="N76" s="66"/>
      <c r="O76" s="66"/>
      <c r="P76" s="98"/>
    </row>
    <row r="77" spans="1:16" s="3" customFormat="1" ht="19.5" customHeight="1" x14ac:dyDescent="0.3">
      <c r="A77" s="29"/>
      <c r="B77" s="50" t="s">
        <v>12</v>
      </c>
      <c r="C77" s="67">
        <f t="shared" si="7"/>
        <v>74305.5</v>
      </c>
      <c r="D77" s="67">
        <v>20850</v>
      </c>
      <c r="E77" s="68">
        <v>53455.5</v>
      </c>
      <c r="F77" s="65"/>
      <c r="G77" s="68"/>
      <c r="H77" s="68"/>
      <c r="I77" s="69"/>
      <c r="J77" s="69"/>
      <c r="K77" s="69"/>
      <c r="L77" s="69"/>
      <c r="M77" s="66"/>
      <c r="N77" s="66"/>
      <c r="O77" s="66"/>
      <c r="P77" s="98"/>
    </row>
    <row r="78" spans="1:16" s="3" customFormat="1" ht="19.5" customHeight="1" x14ac:dyDescent="0.3">
      <c r="A78" s="29"/>
      <c r="B78" s="50" t="s">
        <v>13</v>
      </c>
      <c r="C78" s="67">
        <f t="shared" si="7"/>
        <v>50441</v>
      </c>
      <c r="D78" s="67">
        <v>10425</v>
      </c>
      <c r="E78" s="68">
        <v>26729.7</v>
      </c>
      <c r="F78" s="65">
        <v>13286.3</v>
      </c>
      <c r="G78" s="68"/>
      <c r="H78" s="68"/>
      <c r="I78" s="69"/>
      <c r="J78" s="69"/>
      <c r="K78" s="69"/>
      <c r="L78" s="69"/>
      <c r="M78" s="66"/>
      <c r="N78" s="66"/>
      <c r="O78" s="66"/>
      <c r="P78" s="98"/>
    </row>
    <row r="79" spans="1:16" s="3" customFormat="1" ht="19.5" customHeight="1" x14ac:dyDescent="0.3">
      <c r="A79" s="29"/>
      <c r="B79" s="50" t="s">
        <v>14</v>
      </c>
      <c r="C79" s="67">
        <f t="shared" si="7"/>
        <v>36087.199999999997</v>
      </c>
      <c r="D79" s="67">
        <v>9357.5</v>
      </c>
      <c r="E79" s="68">
        <v>26729.7</v>
      </c>
      <c r="F79" s="68"/>
      <c r="G79" s="68"/>
      <c r="H79" s="68"/>
      <c r="I79" s="69"/>
      <c r="J79" s="69"/>
      <c r="K79" s="69"/>
      <c r="L79" s="69"/>
      <c r="M79" s="66"/>
      <c r="N79" s="66"/>
      <c r="O79" s="66"/>
      <c r="P79" s="98"/>
    </row>
    <row r="80" spans="1:16" s="3" customFormat="1" ht="113.25" customHeight="1" x14ac:dyDescent="0.3">
      <c r="A80" s="73"/>
      <c r="B80" s="76" t="s">
        <v>15</v>
      </c>
      <c r="C80" s="67">
        <f t="shared" si="7"/>
        <v>975.5</v>
      </c>
      <c r="D80" s="67">
        <v>975.5</v>
      </c>
      <c r="E80" s="68"/>
      <c r="F80" s="68"/>
      <c r="G80" s="68"/>
      <c r="H80" s="68"/>
      <c r="I80" s="69"/>
      <c r="J80" s="69"/>
      <c r="K80" s="69"/>
      <c r="L80" s="69"/>
      <c r="M80" s="66"/>
      <c r="N80" s="66"/>
      <c r="O80" s="66"/>
      <c r="P80" s="99"/>
    </row>
    <row r="81" spans="1:16" s="3" customFormat="1" ht="59.25" customHeight="1" x14ac:dyDescent="0.3">
      <c r="A81" s="108"/>
      <c r="B81" s="74" t="s">
        <v>98</v>
      </c>
      <c r="C81" s="67">
        <f>E81+D81+F81+G81+H81</f>
        <v>44820</v>
      </c>
      <c r="D81" s="67"/>
      <c r="E81" s="68">
        <f>E83+E84+E85</f>
        <v>44820</v>
      </c>
      <c r="F81" s="68"/>
      <c r="G81" s="68"/>
      <c r="H81" s="68"/>
      <c r="I81" s="69" t="s">
        <v>96</v>
      </c>
      <c r="J81" s="69">
        <v>6</v>
      </c>
      <c r="K81" s="69"/>
      <c r="L81" s="69">
        <v>6</v>
      </c>
      <c r="M81" s="66"/>
      <c r="N81" s="66"/>
      <c r="O81" s="66"/>
      <c r="P81" s="96" t="s">
        <v>139</v>
      </c>
    </row>
    <row r="82" spans="1:16" s="3" customFormat="1" x14ac:dyDescent="0.3">
      <c r="A82" s="108"/>
      <c r="B82" s="74" t="s">
        <v>11</v>
      </c>
      <c r="C82" s="67"/>
      <c r="D82" s="67"/>
      <c r="E82" s="45"/>
      <c r="F82" s="68"/>
      <c r="G82" s="68"/>
      <c r="H82" s="68"/>
      <c r="I82" s="69"/>
      <c r="J82" s="69"/>
      <c r="K82" s="69"/>
      <c r="L82" s="69"/>
      <c r="M82" s="66"/>
      <c r="N82" s="66"/>
      <c r="O82" s="66"/>
      <c r="P82" s="96"/>
    </row>
    <row r="83" spans="1:16" s="3" customFormat="1" x14ac:dyDescent="0.3">
      <c r="A83" s="108"/>
      <c r="B83" s="74" t="s">
        <v>12</v>
      </c>
      <c r="C83" s="67">
        <f>E83+D83+F83+G83+H83</f>
        <v>22410</v>
      </c>
      <c r="D83" s="67"/>
      <c r="E83" s="68">
        <v>22410</v>
      </c>
      <c r="F83" s="68"/>
      <c r="G83" s="68"/>
      <c r="H83" s="68"/>
      <c r="I83" s="69"/>
      <c r="J83" s="69"/>
      <c r="K83" s="69"/>
      <c r="L83" s="69"/>
      <c r="M83" s="66"/>
      <c r="N83" s="66"/>
      <c r="O83" s="66"/>
      <c r="P83" s="96"/>
    </row>
    <row r="84" spans="1:16" s="3" customFormat="1" x14ac:dyDescent="0.3">
      <c r="A84" s="108"/>
      <c r="B84" s="74" t="s">
        <v>13</v>
      </c>
      <c r="C84" s="67">
        <f t="shared" ref="C84:C85" si="9">E84+D84+F84+G84+H84</f>
        <v>11205</v>
      </c>
      <c r="D84" s="67"/>
      <c r="E84" s="68">
        <v>11205</v>
      </c>
      <c r="F84" s="68"/>
      <c r="G84" s="68"/>
      <c r="H84" s="68"/>
      <c r="I84" s="69"/>
      <c r="J84" s="69"/>
      <c r="K84" s="69"/>
      <c r="L84" s="69"/>
      <c r="M84" s="66"/>
      <c r="N84" s="66"/>
      <c r="O84" s="66"/>
      <c r="P84" s="96"/>
    </row>
    <row r="85" spans="1:16" s="3" customFormat="1" x14ac:dyDescent="0.3">
      <c r="A85" s="108"/>
      <c r="B85" s="74" t="s">
        <v>14</v>
      </c>
      <c r="C85" s="67">
        <f t="shared" si="9"/>
        <v>11205</v>
      </c>
      <c r="D85" s="67"/>
      <c r="E85" s="68">
        <v>11205</v>
      </c>
      <c r="F85" s="68"/>
      <c r="G85" s="68"/>
      <c r="H85" s="68"/>
      <c r="I85" s="69"/>
      <c r="J85" s="69"/>
      <c r="K85" s="69"/>
      <c r="L85" s="69"/>
      <c r="M85" s="66"/>
      <c r="N85" s="66"/>
      <c r="O85" s="66"/>
      <c r="P85" s="96"/>
    </row>
    <row r="86" spans="1:16" s="3" customFormat="1" ht="101.25" customHeight="1" x14ac:dyDescent="0.3">
      <c r="A86" s="97" t="s">
        <v>99</v>
      </c>
      <c r="B86" s="74" t="s">
        <v>100</v>
      </c>
      <c r="C86" s="67">
        <f>D86+E86+F86+G86+H86</f>
        <v>50925</v>
      </c>
      <c r="D86" s="67">
        <f>D88+D89+D90+D91</f>
        <v>34125</v>
      </c>
      <c r="E86" s="68">
        <f>E88+E89+E90+E91</f>
        <v>16800</v>
      </c>
      <c r="F86" s="68"/>
      <c r="G86" s="68"/>
      <c r="H86" s="68"/>
      <c r="I86" s="69" t="s">
        <v>112</v>
      </c>
      <c r="J86" s="69">
        <v>1424</v>
      </c>
      <c r="K86" s="69">
        <v>630</v>
      </c>
      <c r="L86" s="69">
        <v>794</v>
      </c>
      <c r="M86" s="66"/>
      <c r="N86" s="66"/>
      <c r="O86" s="66"/>
      <c r="P86" s="97" t="s">
        <v>139</v>
      </c>
    </row>
    <row r="87" spans="1:16" s="3" customFormat="1" x14ac:dyDescent="0.3">
      <c r="A87" s="98"/>
      <c r="B87" s="74" t="s">
        <v>11</v>
      </c>
      <c r="C87" s="67"/>
      <c r="D87" s="67"/>
      <c r="E87" s="68"/>
      <c r="F87" s="68"/>
      <c r="G87" s="68"/>
      <c r="H87" s="68"/>
      <c r="I87" s="69"/>
      <c r="J87" s="69"/>
      <c r="K87" s="69"/>
      <c r="L87" s="69"/>
      <c r="M87" s="66"/>
      <c r="N87" s="66"/>
      <c r="O87" s="66"/>
      <c r="P87" s="98"/>
    </row>
    <row r="88" spans="1:16" s="3" customFormat="1" x14ac:dyDescent="0.3">
      <c r="A88" s="98"/>
      <c r="B88" s="74" t="s">
        <v>12</v>
      </c>
      <c r="C88" s="67">
        <f>D88+E88+F88+G88+H88</f>
        <v>25462.5</v>
      </c>
      <c r="D88" s="67">
        <v>17062.5</v>
      </c>
      <c r="E88" s="68">
        <f>E94+E99</f>
        <v>8400</v>
      </c>
      <c r="F88" s="68"/>
      <c r="G88" s="68"/>
      <c r="H88" s="68"/>
      <c r="I88" s="69"/>
      <c r="J88" s="69"/>
      <c r="K88" s="69"/>
      <c r="L88" s="69"/>
      <c r="M88" s="66"/>
      <c r="N88" s="66"/>
      <c r="O88" s="66"/>
      <c r="P88" s="98"/>
    </row>
    <row r="89" spans="1:16" s="3" customFormat="1" x14ac:dyDescent="0.3">
      <c r="A89" s="98"/>
      <c r="B89" s="74" t="s">
        <v>13</v>
      </c>
      <c r="C89" s="67">
        <f t="shared" ref="C89:C91" si="10">D89+E89+F89+G89+H89</f>
        <v>12731.25</v>
      </c>
      <c r="D89" s="67">
        <v>8531.25</v>
      </c>
      <c r="E89" s="68">
        <f>E95+E100</f>
        <v>4200</v>
      </c>
      <c r="F89" s="68"/>
      <c r="G89" s="68"/>
      <c r="H89" s="68"/>
      <c r="I89" s="69"/>
      <c r="J89" s="69"/>
      <c r="K89" s="69"/>
      <c r="L89" s="69"/>
      <c r="M89" s="66"/>
      <c r="N89" s="66"/>
      <c r="O89" s="66"/>
      <c r="P89" s="98"/>
    </row>
    <row r="90" spans="1:16" s="3" customFormat="1" x14ac:dyDescent="0.3">
      <c r="A90" s="98"/>
      <c r="B90" s="74" t="s">
        <v>14</v>
      </c>
      <c r="C90" s="67">
        <f t="shared" si="10"/>
        <v>4200</v>
      </c>
      <c r="D90" s="67"/>
      <c r="E90" s="68">
        <f>E96+E101</f>
        <v>4200</v>
      </c>
      <c r="F90" s="68"/>
      <c r="G90" s="68"/>
      <c r="H90" s="68"/>
      <c r="I90" s="69"/>
      <c r="J90" s="69"/>
      <c r="K90" s="69"/>
      <c r="L90" s="69"/>
      <c r="M90" s="66"/>
      <c r="N90" s="66"/>
      <c r="O90" s="66"/>
      <c r="P90" s="98"/>
    </row>
    <row r="91" spans="1:16" s="3" customFormat="1" ht="102.75" customHeight="1" x14ac:dyDescent="0.3">
      <c r="A91" s="99"/>
      <c r="B91" s="21" t="s">
        <v>15</v>
      </c>
      <c r="C91" s="67">
        <f t="shared" si="10"/>
        <v>8531.25</v>
      </c>
      <c r="D91" s="67">
        <v>8531.25</v>
      </c>
      <c r="E91" s="68"/>
      <c r="F91" s="68"/>
      <c r="G91" s="68"/>
      <c r="H91" s="68"/>
      <c r="I91" s="69"/>
      <c r="J91" s="69"/>
      <c r="K91" s="69"/>
      <c r="L91" s="69"/>
      <c r="M91" s="66"/>
      <c r="N91" s="66"/>
      <c r="O91" s="66"/>
      <c r="P91" s="99"/>
    </row>
    <row r="92" spans="1:16" s="3" customFormat="1" ht="114" customHeight="1" x14ac:dyDescent="0.3">
      <c r="A92" s="24"/>
      <c r="B92" s="59" t="s">
        <v>161</v>
      </c>
      <c r="C92" s="38">
        <f>E92+D92+F92+G92+H92</f>
        <v>15750</v>
      </c>
      <c r="D92" s="48"/>
      <c r="E92" s="46">
        <f>E94+E95+E96</f>
        <v>15750</v>
      </c>
      <c r="F92" s="46"/>
      <c r="G92" s="72"/>
      <c r="H92" s="72"/>
      <c r="I92" s="72" t="s">
        <v>101</v>
      </c>
      <c r="J92" s="72">
        <v>210</v>
      </c>
      <c r="K92" s="72"/>
      <c r="L92" s="72">
        <v>210</v>
      </c>
      <c r="M92" s="71"/>
      <c r="N92" s="71"/>
      <c r="O92" s="58"/>
      <c r="P92" s="97" t="s">
        <v>139</v>
      </c>
    </row>
    <row r="93" spans="1:16" s="3" customFormat="1" x14ac:dyDescent="0.3">
      <c r="A93" s="29"/>
      <c r="B93" s="50" t="s">
        <v>11</v>
      </c>
      <c r="C93" s="22"/>
      <c r="D93" s="22"/>
      <c r="E93" s="23"/>
      <c r="F93" s="23"/>
      <c r="G93" s="69"/>
      <c r="H93" s="69"/>
      <c r="I93" s="69"/>
      <c r="J93" s="69"/>
      <c r="K93" s="69"/>
      <c r="L93" s="69"/>
      <c r="M93" s="66"/>
      <c r="N93" s="66"/>
      <c r="O93" s="57"/>
      <c r="P93" s="98"/>
    </row>
    <row r="94" spans="1:16" s="3" customFormat="1" x14ac:dyDescent="0.3">
      <c r="A94" s="29"/>
      <c r="B94" s="50" t="s">
        <v>12</v>
      </c>
      <c r="C94" s="67">
        <f t="shared" ref="C94:C97" si="11">E94+D94+F94+G94+H94</f>
        <v>7875</v>
      </c>
      <c r="D94" s="67"/>
      <c r="E94" s="68">
        <v>7875</v>
      </c>
      <c r="F94" s="23"/>
      <c r="G94" s="69"/>
      <c r="H94" s="69"/>
      <c r="I94" s="69"/>
      <c r="J94" s="69"/>
      <c r="K94" s="69"/>
      <c r="L94" s="69"/>
      <c r="M94" s="66"/>
      <c r="N94" s="66"/>
      <c r="O94" s="57"/>
      <c r="P94" s="98"/>
    </row>
    <row r="95" spans="1:16" s="3" customFormat="1" x14ac:dyDescent="0.3">
      <c r="A95" s="29"/>
      <c r="B95" s="50" t="s">
        <v>13</v>
      </c>
      <c r="C95" s="67">
        <f t="shared" si="11"/>
        <v>3937.5</v>
      </c>
      <c r="D95" s="67"/>
      <c r="E95" s="68">
        <v>3937.5</v>
      </c>
      <c r="F95" s="23"/>
      <c r="G95" s="69"/>
      <c r="H95" s="69"/>
      <c r="I95" s="69"/>
      <c r="J95" s="69"/>
      <c r="K95" s="69"/>
      <c r="L95" s="69"/>
      <c r="M95" s="66"/>
      <c r="N95" s="66"/>
      <c r="O95" s="57"/>
      <c r="P95" s="98"/>
    </row>
    <row r="96" spans="1:16" s="3" customFormat="1" x14ac:dyDescent="0.3">
      <c r="A96" s="29"/>
      <c r="B96" s="50" t="s">
        <v>14</v>
      </c>
      <c r="C96" s="67">
        <f t="shared" si="11"/>
        <v>3937.5</v>
      </c>
      <c r="D96" s="67"/>
      <c r="E96" s="68">
        <v>3937.5</v>
      </c>
      <c r="F96" s="23"/>
      <c r="G96" s="69"/>
      <c r="H96" s="69"/>
      <c r="I96" s="69"/>
      <c r="J96" s="69"/>
      <c r="K96" s="69"/>
      <c r="L96" s="69"/>
      <c r="M96" s="66"/>
      <c r="N96" s="66"/>
      <c r="O96" s="57"/>
      <c r="P96" s="98"/>
    </row>
    <row r="97" spans="1:16" s="3" customFormat="1" ht="28.5" customHeight="1" x14ac:dyDescent="0.3">
      <c r="A97" s="24"/>
      <c r="B97" s="50" t="s">
        <v>102</v>
      </c>
      <c r="C97" s="67">
        <f t="shared" si="11"/>
        <v>1050</v>
      </c>
      <c r="D97" s="67"/>
      <c r="E97" s="68">
        <f>E99+E100+E101</f>
        <v>1050</v>
      </c>
      <c r="F97" s="23"/>
      <c r="G97" s="69"/>
      <c r="H97" s="69"/>
      <c r="I97" s="69" t="s">
        <v>103</v>
      </c>
      <c r="J97" s="69">
        <v>584</v>
      </c>
      <c r="K97" s="69"/>
      <c r="L97" s="69">
        <v>584</v>
      </c>
      <c r="M97" s="66"/>
      <c r="N97" s="66"/>
      <c r="O97" s="57"/>
      <c r="P97" s="98"/>
    </row>
    <row r="98" spans="1:16" s="3" customFormat="1" x14ac:dyDescent="0.3">
      <c r="A98" s="29"/>
      <c r="B98" s="51" t="s">
        <v>11</v>
      </c>
      <c r="C98" s="38"/>
      <c r="D98" s="38"/>
      <c r="E98" s="39"/>
      <c r="F98" s="46"/>
      <c r="G98" s="72"/>
      <c r="H98" s="72"/>
      <c r="I98" s="72"/>
      <c r="J98" s="72"/>
      <c r="K98" s="72"/>
      <c r="L98" s="72"/>
      <c r="M98" s="71"/>
      <c r="N98" s="71"/>
      <c r="O98" s="58"/>
      <c r="P98" s="98"/>
    </row>
    <row r="99" spans="1:16" s="3" customFormat="1" x14ac:dyDescent="0.3">
      <c r="A99" s="29"/>
      <c r="B99" s="50" t="s">
        <v>12</v>
      </c>
      <c r="C99" s="67">
        <f t="shared" ref="C99:C100" si="12">E99+D99+F99+G99+H99</f>
        <v>525</v>
      </c>
      <c r="D99" s="67"/>
      <c r="E99" s="68">
        <v>525</v>
      </c>
      <c r="F99" s="23"/>
      <c r="G99" s="69"/>
      <c r="H99" s="69"/>
      <c r="I99" s="69"/>
      <c r="J99" s="69"/>
      <c r="K99" s="69"/>
      <c r="L99" s="69"/>
      <c r="M99" s="66"/>
      <c r="N99" s="66"/>
      <c r="O99" s="57"/>
      <c r="P99" s="98"/>
    </row>
    <row r="100" spans="1:16" s="3" customFormat="1" x14ac:dyDescent="0.3">
      <c r="A100" s="29"/>
      <c r="B100" s="50" t="s">
        <v>13</v>
      </c>
      <c r="C100" s="67">
        <f t="shared" si="12"/>
        <v>262.5</v>
      </c>
      <c r="D100" s="67"/>
      <c r="E100" s="68">
        <v>262.5</v>
      </c>
      <c r="F100" s="23"/>
      <c r="G100" s="69"/>
      <c r="H100" s="69"/>
      <c r="I100" s="69"/>
      <c r="J100" s="69"/>
      <c r="K100" s="69"/>
      <c r="L100" s="69"/>
      <c r="M100" s="66"/>
      <c r="N100" s="66"/>
      <c r="O100" s="57"/>
      <c r="P100" s="98"/>
    </row>
    <row r="101" spans="1:16" s="3" customFormat="1" ht="27.75" customHeight="1" x14ac:dyDescent="0.3">
      <c r="A101" s="73"/>
      <c r="B101" s="50" t="s">
        <v>14</v>
      </c>
      <c r="C101" s="67">
        <f>E101+D101+F101+G101+H101</f>
        <v>262.5</v>
      </c>
      <c r="D101" s="67"/>
      <c r="E101" s="68">
        <v>262.5</v>
      </c>
      <c r="F101" s="23"/>
      <c r="G101" s="69"/>
      <c r="H101" s="69"/>
      <c r="I101" s="69"/>
      <c r="J101" s="69"/>
      <c r="K101" s="69"/>
      <c r="L101" s="69"/>
      <c r="M101" s="66"/>
      <c r="N101" s="66"/>
      <c r="O101" s="57"/>
      <c r="P101" s="99"/>
    </row>
    <row r="102" spans="1:16" s="3" customFormat="1" ht="69" customHeight="1" x14ac:dyDescent="0.3">
      <c r="A102" s="99" t="s">
        <v>104</v>
      </c>
      <c r="B102" s="74" t="s">
        <v>105</v>
      </c>
      <c r="C102" s="22">
        <f>D102+E102+F102+G102+H102</f>
        <v>26875</v>
      </c>
      <c r="D102" s="22">
        <f>D104+D105+D106</f>
        <v>26875</v>
      </c>
      <c r="E102" s="23"/>
      <c r="F102" s="23"/>
      <c r="G102" s="69"/>
      <c r="H102" s="69"/>
      <c r="I102" s="69" t="s">
        <v>106</v>
      </c>
      <c r="J102" s="69">
        <v>43</v>
      </c>
      <c r="K102" s="69">
        <v>43</v>
      </c>
      <c r="L102" s="69"/>
      <c r="M102" s="66"/>
      <c r="N102" s="66"/>
      <c r="O102" s="66"/>
      <c r="P102" s="99" t="s">
        <v>107</v>
      </c>
    </row>
    <row r="103" spans="1:16" s="3" customFormat="1" x14ac:dyDescent="0.3">
      <c r="A103" s="96"/>
      <c r="B103" s="74" t="s">
        <v>11</v>
      </c>
      <c r="C103" s="22"/>
      <c r="D103" s="22"/>
      <c r="E103" s="23"/>
      <c r="F103" s="23"/>
      <c r="G103" s="69"/>
      <c r="H103" s="69"/>
      <c r="I103" s="69"/>
      <c r="J103" s="69"/>
      <c r="K103" s="69"/>
      <c r="L103" s="69"/>
      <c r="M103" s="66"/>
      <c r="N103" s="66"/>
      <c r="O103" s="66"/>
      <c r="P103" s="96"/>
    </row>
    <row r="104" spans="1:16" s="3" customFormat="1" x14ac:dyDescent="0.3">
      <c r="A104" s="96"/>
      <c r="B104" s="74" t="s">
        <v>12</v>
      </c>
      <c r="C104" s="22">
        <f>D104+E104+F104+G104+H104</f>
        <v>13437.5</v>
      </c>
      <c r="D104" s="22">
        <v>13437.5</v>
      </c>
      <c r="E104" s="23"/>
      <c r="F104" s="23"/>
      <c r="G104" s="69"/>
      <c r="H104" s="69"/>
      <c r="I104" s="69"/>
      <c r="J104" s="69"/>
      <c r="K104" s="69"/>
      <c r="L104" s="69"/>
      <c r="M104" s="66"/>
      <c r="N104" s="66"/>
      <c r="O104" s="66"/>
      <c r="P104" s="96"/>
    </row>
    <row r="105" spans="1:16" s="3" customFormat="1" x14ac:dyDescent="0.3">
      <c r="A105" s="96"/>
      <c r="B105" s="74" t="s">
        <v>13</v>
      </c>
      <c r="C105" s="22">
        <f t="shared" ref="C105:C106" si="13">D105+E105+F105+G105+H105</f>
        <v>6718.75</v>
      </c>
      <c r="D105" s="22">
        <v>6718.75</v>
      </c>
      <c r="E105" s="23"/>
      <c r="F105" s="23"/>
      <c r="G105" s="69"/>
      <c r="H105" s="69"/>
      <c r="I105" s="69"/>
      <c r="J105" s="69"/>
      <c r="K105" s="69"/>
      <c r="L105" s="69"/>
      <c r="M105" s="66"/>
      <c r="N105" s="66"/>
      <c r="O105" s="66"/>
      <c r="P105" s="96"/>
    </row>
    <row r="106" spans="1:16" s="3" customFormat="1" ht="97.5" customHeight="1" x14ac:dyDescent="0.3">
      <c r="A106" s="96"/>
      <c r="B106" s="21" t="s">
        <v>15</v>
      </c>
      <c r="C106" s="22">
        <f t="shared" si="13"/>
        <v>6718.75</v>
      </c>
      <c r="D106" s="22">
        <v>6718.75</v>
      </c>
      <c r="E106" s="23"/>
      <c r="F106" s="23"/>
      <c r="G106" s="69"/>
      <c r="H106" s="69"/>
      <c r="I106" s="69"/>
      <c r="J106" s="69"/>
      <c r="K106" s="69"/>
      <c r="L106" s="69"/>
      <c r="M106" s="66"/>
      <c r="N106" s="66"/>
      <c r="O106" s="66"/>
      <c r="P106" s="96"/>
    </row>
    <row r="107" spans="1:16" s="3" customFormat="1" ht="64.5" customHeight="1" x14ac:dyDescent="0.3">
      <c r="A107" s="96" t="s">
        <v>108</v>
      </c>
      <c r="B107" s="74" t="s">
        <v>109</v>
      </c>
      <c r="C107" s="67">
        <f>D107+E107+F107+G107+H107</f>
        <v>88200</v>
      </c>
      <c r="D107" s="67">
        <f>D109+D110+D111</f>
        <v>88200</v>
      </c>
      <c r="E107" s="23"/>
      <c r="F107" s="23"/>
      <c r="G107" s="69"/>
      <c r="H107" s="69"/>
      <c r="I107" s="69" t="s">
        <v>106</v>
      </c>
      <c r="J107" s="69">
        <v>1764</v>
      </c>
      <c r="K107" s="69">
        <v>1764</v>
      </c>
      <c r="L107" s="69"/>
      <c r="M107" s="66"/>
      <c r="N107" s="66"/>
      <c r="O107" s="66"/>
      <c r="P107" s="96" t="s">
        <v>107</v>
      </c>
    </row>
    <row r="108" spans="1:16" s="3" customFormat="1" x14ac:dyDescent="0.3">
      <c r="A108" s="96"/>
      <c r="B108" s="74" t="s">
        <v>11</v>
      </c>
      <c r="C108" s="67"/>
      <c r="D108" s="67"/>
      <c r="E108" s="23"/>
      <c r="F108" s="23"/>
      <c r="G108" s="69"/>
      <c r="H108" s="69"/>
      <c r="I108" s="69"/>
      <c r="J108" s="69"/>
      <c r="K108" s="69"/>
      <c r="L108" s="69"/>
      <c r="M108" s="66"/>
      <c r="N108" s="66"/>
      <c r="O108" s="66"/>
      <c r="P108" s="96"/>
    </row>
    <row r="109" spans="1:16" s="3" customFormat="1" x14ac:dyDescent="0.3">
      <c r="A109" s="96"/>
      <c r="B109" s="74" t="s">
        <v>12</v>
      </c>
      <c r="C109" s="67">
        <f>D109+E109+F109+G109+H109</f>
        <v>44100</v>
      </c>
      <c r="D109" s="67">
        <v>44100</v>
      </c>
      <c r="E109" s="23"/>
      <c r="F109" s="23"/>
      <c r="G109" s="69"/>
      <c r="H109" s="69"/>
      <c r="I109" s="69"/>
      <c r="J109" s="69"/>
      <c r="K109" s="69"/>
      <c r="L109" s="69"/>
      <c r="M109" s="66"/>
      <c r="N109" s="66"/>
      <c r="O109" s="66"/>
      <c r="P109" s="96"/>
    </row>
    <row r="110" spans="1:16" s="3" customFormat="1" x14ac:dyDescent="0.3">
      <c r="A110" s="96"/>
      <c r="B110" s="74" t="s">
        <v>13</v>
      </c>
      <c r="C110" s="67">
        <f>D110+E110+F110+G110+H110</f>
        <v>22050</v>
      </c>
      <c r="D110" s="67">
        <v>22050</v>
      </c>
      <c r="E110" s="23"/>
      <c r="F110" s="23"/>
      <c r="G110" s="69"/>
      <c r="H110" s="69"/>
      <c r="I110" s="69"/>
      <c r="J110" s="69"/>
      <c r="K110" s="69"/>
      <c r="L110" s="69"/>
      <c r="M110" s="66"/>
      <c r="N110" s="66"/>
      <c r="O110" s="66"/>
      <c r="P110" s="96"/>
    </row>
    <row r="111" spans="1:16" s="3" customFormat="1" ht="98.25" customHeight="1" x14ac:dyDescent="0.3">
      <c r="A111" s="96"/>
      <c r="B111" s="21" t="s">
        <v>15</v>
      </c>
      <c r="C111" s="67">
        <f>D111+E111+F111+G111+H111</f>
        <v>22050</v>
      </c>
      <c r="D111" s="67">
        <v>22050</v>
      </c>
      <c r="E111" s="23"/>
      <c r="F111" s="23"/>
      <c r="G111" s="69"/>
      <c r="H111" s="69"/>
      <c r="I111" s="69"/>
      <c r="J111" s="69"/>
      <c r="K111" s="69"/>
      <c r="L111" s="69"/>
      <c r="M111" s="66"/>
      <c r="N111" s="66"/>
      <c r="O111" s="66"/>
      <c r="P111" s="96"/>
    </row>
    <row r="112" spans="1:16" s="3" customFormat="1" ht="188.25" customHeight="1" x14ac:dyDescent="0.3">
      <c r="A112" s="96" t="s">
        <v>110</v>
      </c>
      <c r="B112" s="74" t="s">
        <v>111</v>
      </c>
      <c r="C112" s="67">
        <f>E112+D112+F112+G112+H112</f>
        <v>106106.4</v>
      </c>
      <c r="D112" s="67"/>
      <c r="E112" s="68">
        <f>E114+E115+E116</f>
        <v>106000.29999999999</v>
      </c>
      <c r="F112" s="68">
        <f>F114+F115+F116</f>
        <v>106.1</v>
      </c>
      <c r="G112" s="68"/>
      <c r="H112" s="68"/>
      <c r="I112" s="69" t="s">
        <v>112</v>
      </c>
      <c r="J112" s="69">
        <v>666</v>
      </c>
      <c r="K112" s="69"/>
      <c r="L112" s="69">
        <v>666</v>
      </c>
      <c r="M112" s="66"/>
      <c r="N112" s="66"/>
      <c r="O112" s="66"/>
      <c r="P112" s="96" t="s">
        <v>140</v>
      </c>
    </row>
    <row r="113" spans="1:16" s="3" customFormat="1" ht="21" customHeight="1" x14ac:dyDescent="0.3">
      <c r="A113" s="96"/>
      <c r="B113" s="74" t="s">
        <v>11</v>
      </c>
      <c r="C113" s="67"/>
      <c r="D113" s="67"/>
      <c r="E113" s="68"/>
      <c r="F113" s="68"/>
      <c r="G113" s="68"/>
      <c r="H113" s="68"/>
      <c r="I113" s="69"/>
      <c r="J113" s="69"/>
      <c r="K113" s="69"/>
      <c r="L113" s="69"/>
      <c r="M113" s="66"/>
      <c r="N113" s="66"/>
      <c r="O113" s="66"/>
      <c r="P113" s="96"/>
    </row>
    <row r="114" spans="1:16" s="3" customFormat="1" ht="21.75" customHeight="1" x14ac:dyDescent="0.3">
      <c r="A114" s="96"/>
      <c r="B114" s="74" t="s">
        <v>12</v>
      </c>
      <c r="C114" s="67">
        <f t="shared" ref="C114:C116" si="14">E114+D114+F114+G114+H114</f>
        <v>53002.2</v>
      </c>
      <c r="D114" s="67"/>
      <c r="E114" s="68">
        <v>53002.2</v>
      </c>
      <c r="F114" s="68"/>
      <c r="G114" s="68"/>
      <c r="H114" s="68"/>
      <c r="I114" s="69"/>
      <c r="J114" s="69"/>
      <c r="K114" s="69"/>
      <c r="L114" s="69"/>
      <c r="M114" s="66"/>
      <c r="N114" s="66"/>
      <c r="O114" s="66"/>
      <c r="P114" s="96"/>
    </row>
    <row r="115" spans="1:16" s="3" customFormat="1" ht="21.75" customHeight="1" x14ac:dyDescent="0.3">
      <c r="A115" s="96"/>
      <c r="B115" s="74" t="s">
        <v>13</v>
      </c>
      <c r="C115" s="67">
        <f t="shared" si="14"/>
        <v>26552</v>
      </c>
      <c r="D115" s="67"/>
      <c r="E115" s="68">
        <v>26499</v>
      </c>
      <c r="F115" s="68">
        <v>53</v>
      </c>
      <c r="G115" s="68"/>
      <c r="H115" s="68"/>
      <c r="I115" s="69"/>
      <c r="J115" s="69"/>
      <c r="K115" s="69"/>
      <c r="L115" s="69"/>
      <c r="M115" s="66"/>
      <c r="N115" s="66"/>
      <c r="O115" s="66"/>
      <c r="P115" s="96"/>
    </row>
    <row r="116" spans="1:16" s="3" customFormat="1" ht="36" customHeight="1" x14ac:dyDescent="0.3">
      <c r="A116" s="96"/>
      <c r="B116" s="74" t="s">
        <v>14</v>
      </c>
      <c r="C116" s="67">
        <f t="shared" si="14"/>
        <v>26552.199999999997</v>
      </c>
      <c r="D116" s="67"/>
      <c r="E116" s="68">
        <v>26499.1</v>
      </c>
      <c r="F116" s="68">
        <v>53.1</v>
      </c>
      <c r="G116" s="68"/>
      <c r="H116" s="68"/>
      <c r="I116" s="69"/>
      <c r="J116" s="69"/>
      <c r="K116" s="69"/>
      <c r="L116" s="69"/>
      <c r="M116" s="66"/>
      <c r="N116" s="66"/>
      <c r="O116" s="66"/>
      <c r="P116" s="96"/>
    </row>
    <row r="117" spans="1:16" s="3" customFormat="1" ht="31.5" customHeight="1" x14ac:dyDescent="0.3">
      <c r="A117" s="97" t="s">
        <v>113</v>
      </c>
      <c r="B117" s="50" t="s">
        <v>114</v>
      </c>
      <c r="C117" s="75">
        <f>D117+E117+F117+G117+H117</f>
        <v>9032.7999999999993</v>
      </c>
      <c r="D117" s="75">
        <f>D119+D120+D121+D122</f>
        <v>4750</v>
      </c>
      <c r="E117" s="65">
        <f>E119+E120+E121+E122</f>
        <v>4282.8</v>
      </c>
      <c r="F117" s="65"/>
      <c r="G117" s="69"/>
      <c r="H117" s="69"/>
      <c r="I117" s="69" t="s">
        <v>115</v>
      </c>
      <c r="J117" s="69">
        <v>95</v>
      </c>
      <c r="K117" s="69">
        <v>25</v>
      </c>
      <c r="L117" s="69">
        <v>70</v>
      </c>
      <c r="M117" s="66"/>
      <c r="N117" s="66"/>
      <c r="O117" s="57"/>
      <c r="P117" s="97" t="s">
        <v>140</v>
      </c>
    </row>
    <row r="118" spans="1:16" s="3" customFormat="1" ht="21" customHeight="1" x14ac:dyDescent="0.3">
      <c r="A118" s="98"/>
      <c r="B118" s="50" t="s">
        <v>11</v>
      </c>
      <c r="C118" s="75"/>
      <c r="D118" s="75"/>
      <c r="E118" s="65"/>
      <c r="F118" s="65"/>
      <c r="G118" s="69"/>
      <c r="H118" s="69"/>
      <c r="I118" s="69"/>
      <c r="J118" s="69"/>
      <c r="K118" s="69"/>
      <c r="L118" s="69"/>
      <c r="M118" s="66"/>
      <c r="N118" s="66"/>
      <c r="O118" s="57"/>
      <c r="P118" s="98"/>
    </row>
    <row r="119" spans="1:16" s="3" customFormat="1" ht="21" customHeight="1" x14ac:dyDescent="0.3">
      <c r="A119" s="98"/>
      <c r="B119" s="50" t="s">
        <v>12</v>
      </c>
      <c r="C119" s="75">
        <f>D119+E119+F119+G119+H119</f>
        <v>5046.8</v>
      </c>
      <c r="D119" s="75">
        <v>2375</v>
      </c>
      <c r="E119" s="65">
        <f>E125+E129</f>
        <v>2671.8</v>
      </c>
      <c r="F119" s="65"/>
      <c r="G119" s="69"/>
      <c r="H119" s="69"/>
      <c r="I119" s="69"/>
      <c r="J119" s="69"/>
      <c r="K119" s="69"/>
      <c r="L119" s="69"/>
      <c r="M119" s="66"/>
      <c r="N119" s="66"/>
      <c r="O119" s="57"/>
      <c r="P119" s="98"/>
    </row>
    <row r="120" spans="1:16" s="3" customFormat="1" ht="21" customHeight="1" x14ac:dyDescent="0.3">
      <c r="A120" s="98"/>
      <c r="B120" s="50" t="s">
        <v>13</v>
      </c>
      <c r="C120" s="75">
        <f t="shared" ref="C120:C122" si="15">D120+E120+F120+G120+H120</f>
        <v>2523.4</v>
      </c>
      <c r="D120" s="75">
        <v>1187.5</v>
      </c>
      <c r="E120" s="65">
        <f>E126+E130</f>
        <v>1335.9</v>
      </c>
      <c r="F120" s="65"/>
      <c r="G120" s="69"/>
      <c r="H120" s="69"/>
      <c r="I120" s="69"/>
      <c r="J120" s="69"/>
      <c r="K120" s="69"/>
      <c r="L120" s="69"/>
      <c r="M120" s="66"/>
      <c r="N120" s="66"/>
      <c r="O120" s="57"/>
      <c r="P120" s="98"/>
    </row>
    <row r="121" spans="1:16" s="3" customFormat="1" ht="21" customHeight="1" x14ac:dyDescent="0.3">
      <c r="A121" s="98"/>
      <c r="B121" s="50" t="s">
        <v>14</v>
      </c>
      <c r="C121" s="75">
        <f t="shared" si="15"/>
        <v>275.10000000000002</v>
      </c>
      <c r="D121" s="75"/>
      <c r="E121" s="65">
        <f>E131</f>
        <v>275.10000000000002</v>
      </c>
      <c r="F121" s="65"/>
      <c r="G121" s="69"/>
      <c r="H121" s="69"/>
      <c r="I121" s="69"/>
      <c r="J121" s="69"/>
      <c r="K121" s="69"/>
      <c r="L121" s="69"/>
      <c r="M121" s="66"/>
      <c r="N121" s="66"/>
      <c r="O121" s="57"/>
      <c r="P121" s="98"/>
    </row>
    <row r="122" spans="1:16" s="3" customFormat="1" ht="96.75" customHeight="1" x14ac:dyDescent="0.3">
      <c r="A122" s="99"/>
      <c r="B122" s="76" t="s">
        <v>15</v>
      </c>
      <c r="C122" s="67">
        <f t="shared" si="15"/>
        <v>1187.5</v>
      </c>
      <c r="D122" s="67">
        <v>1187.5</v>
      </c>
      <c r="E122" s="68"/>
      <c r="F122" s="23"/>
      <c r="G122" s="69"/>
      <c r="H122" s="69"/>
      <c r="I122" s="69"/>
      <c r="J122" s="69"/>
      <c r="K122" s="69"/>
      <c r="L122" s="69"/>
      <c r="M122" s="66"/>
      <c r="N122" s="66"/>
      <c r="O122" s="57"/>
      <c r="P122" s="98"/>
    </row>
    <row r="123" spans="1:16" s="3" customFormat="1" ht="52.5" customHeight="1" x14ac:dyDescent="0.3">
      <c r="A123" s="24"/>
      <c r="B123" s="50" t="s">
        <v>116</v>
      </c>
      <c r="C123" s="67">
        <f>E123+D123+F123+G123+H123</f>
        <v>1460.3</v>
      </c>
      <c r="D123" s="67"/>
      <c r="E123" s="68">
        <f>E125+E126</f>
        <v>1460.3</v>
      </c>
      <c r="F123" s="65"/>
      <c r="G123" s="69"/>
      <c r="H123" s="69"/>
      <c r="I123" s="69" t="s">
        <v>112</v>
      </c>
      <c r="J123" s="69">
        <v>65</v>
      </c>
      <c r="K123" s="69"/>
      <c r="L123" s="69">
        <v>65</v>
      </c>
      <c r="M123" s="66"/>
      <c r="N123" s="66"/>
      <c r="O123" s="57"/>
      <c r="P123" s="98"/>
    </row>
    <row r="124" spans="1:16" s="3" customFormat="1" x14ac:dyDescent="0.3">
      <c r="A124" s="29"/>
      <c r="B124" s="50" t="s">
        <v>11</v>
      </c>
      <c r="C124" s="67"/>
      <c r="D124" s="67"/>
      <c r="E124" s="68"/>
      <c r="F124" s="65"/>
      <c r="G124" s="69"/>
      <c r="H124" s="69"/>
      <c r="I124" s="69"/>
      <c r="J124" s="69"/>
      <c r="K124" s="69"/>
      <c r="L124" s="69"/>
      <c r="M124" s="66"/>
      <c r="N124" s="66"/>
      <c r="O124" s="57"/>
      <c r="P124" s="98"/>
    </row>
    <row r="125" spans="1:16" s="3" customFormat="1" x14ac:dyDescent="0.3">
      <c r="A125" s="29"/>
      <c r="B125" s="50" t="s">
        <v>12</v>
      </c>
      <c r="C125" s="67">
        <f t="shared" ref="C125:C126" si="16">E125+D125+F125+G125+H125</f>
        <v>973.5</v>
      </c>
      <c r="D125" s="67"/>
      <c r="E125" s="68">
        <v>973.5</v>
      </c>
      <c r="F125" s="65"/>
      <c r="G125" s="69"/>
      <c r="H125" s="69"/>
      <c r="I125" s="69"/>
      <c r="J125" s="69"/>
      <c r="K125" s="69"/>
      <c r="L125" s="69"/>
      <c r="M125" s="66"/>
      <c r="N125" s="66"/>
      <c r="O125" s="57"/>
      <c r="P125" s="98"/>
    </row>
    <row r="126" spans="1:16" s="3" customFormat="1" x14ac:dyDescent="0.3">
      <c r="A126" s="73"/>
      <c r="B126" s="50" t="s">
        <v>13</v>
      </c>
      <c r="C126" s="67">
        <f t="shared" si="16"/>
        <v>486.8</v>
      </c>
      <c r="D126" s="67"/>
      <c r="E126" s="68">
        <v>486.8</v>
      </c>
      <c r="F126" s="65"/>
      <c r="G126" s="69"/>
      <c r="H126" s="69"/>
      <c r="I126" s="69"/>
      <c r="J126" s="69"/>
      <c r="K126" s="69"/>
      <c r="L126" s="69"/>
      <c r="M126" s="66"/>
      <c r="N126" s="66"/>
      <c r="O126" s="57"/>
      <c r="P126" s="98"/>
    </row>
    <row r="127" spans="1:16" s="3" customFormat="1" ht="43.5" customHeight="1" x14ac:dyDescent="0.3">
      <c r="A127" s="24"/>
      <c r="B127" s="50" t="s">
        <v>117</v>
      </c>
      <c r="C127" s="67">
        <f>E127+D127+F127+G127+H127</f>
        <v>2822.5</v>
      </c>
      <c r="D127" s="67"/>
      <c r="E127" s="68">
        <f>E129+E130+E131</f>
        <v>2822.5</v>
      </c>
      <c r="F127" s="65"/>
      <c r="G127" s="69"/>
      <c r="H127" s="69"/>
      <c r="I127" s="69" t="s">
        <v>112</v>
      </c>
      <c r="J127" s="69">
        <v>5</v>
      </c>
      <c r="K127" s="69"/>
      <c r="L127" s="69">
        <v>5</v>
      </c>
      <c r="M127" s="66"/>
      <c r="N127" s="66"/>
      <c r="O127" s="57"/>
      <c r="P127" s="98"/>
    </row>
    <row r="128" spans="1:16" s="3" customFormat="1" x14ac:dyDescent="0.3">
      <c r="A128" s="29"/>
      <c r="B128" s="50" t="s">
        <v>11</v>
      </c>
      <c r="C128" s="67"/>
      <c r="D128" s="67"/>
      <c r="E128" s="45"/>
      <c r="F128" s="65"/>
      <c r="G128" s="69"/>
      <c r="H128" s="69"/>
      <c r="I128" s="47"/>
      <c r="J128" s="47"/>
      <c r="K128" s="47"/>
      <c r="L128" s="47"/>
      <c r="M128" s="74"/>
      <c r="N128" s="74"/>
      <c r="O128" s="77"/>
      <c r="P128" s="98"/>
    </row>
    <row r="129" spans="1:16" s="3" customFormat="1" x14ac:dyDescent="0.3">
      <c r="A129" s="29"/>
      <c r="B129" s="50" t="s">
        <v>12</v>
      </c>
      <c r="C129" s="67">
        <f t="shared" ref="C129:C130" si="17">E129+D129+F129+G129+H129</f>
        <v>1698.3</v>
      </c>
      <c r="D129" s="67"/>
      <c r="E129" s="68">
        <v>1698.3</v>
      </c>
      <c r="F129" s="65"/>
      <c r="G129" s="69"/>
      <c r="H129" s="69"/>
      <c r="I129" s="69"/>
      <c r="J129" s="69"/>
      <c r="K129" s="69"/>
      <c r="L129" s="69"/>
      <c r="M129" s="66"/>
      <c r="N129" s="66"/>
      <c r="O129" s="57"/>
      <c r="P129" s="98"/>
    </row>
    <row r="130" spans="1:16" s="3" customFormat="1" x14ac:dyDescent="0.3">
      <c r="A130" s="29"/>
      <c r="B130" s="50" t="s">
        <v>13</v>
      </c>
      <c r="C130" s="67">
        <f t="shared" si="17"/>
        <v>849.1</v>
      </c>
      <c r="D130" s="67"/>
      <c r="E130" s="68">
        <v>849.1</v>
      </c>
      <c r="F130" s="65"/>
      <c r="G130" s="69"/>
      <c r="H130" s="69"/>
      <c r="I130" s="69"/>
      <c r="J130" s="69"/>
      <c r="K130" s="69"/>
      <c r="L130" s="69"/>
      <c r="M130" s="66"/>
      <c r="N130" s="66"/>
      <c r="O130" s="57"/>
      <c r="P130" s="98"/>
    </row>
    <row r="131" spans="1:16" s="3" customFormat="1" x14ac:dyDescent="0.3">
      <c r="A131" s="73"/>
      <c r="B131" s="50" t="s">
        <v>14</v>
      </c>
      <c r="C131" s="67">
        <f>E131+D131+F131+G131+H131</f>
        <v>275.10000000000002</v>
      </c>
      <c r="D131" s="67"/>
      <c r="E131" s="68">
        <v>275.10000000000002</v>
      </c>
      <c r="F131" s="65"/>
      <c r="G131" s="69"/>
      <c r="H131" s="69"/>
      <c r="I131" s="69"/>
      <c r="J131" s="69"/>
      <c r="K131" s="69"/>
      <c r="L131" s="69"/>
      <c r="M131" s="66"/>
      <c r="N131" s="66"/>
      <c r="O131" s="57"/>
      <c r="P131" s="99"/>
    </row>
    <row r="132" spans="1:16" s="3" customFormat="1" ht="66" x14ac:dyDescent="0.3">
      <c r="A132" s="99" t="s">
        <v>118</v>
      </c>
      <c r="B132" s="74" t="s">
        <v>119</v>
      </c>
      <c r="C132" s="67">
        <f>D132+E132+F132+G132+H132</f>
        <v>758.5</v>
      </c>
      <c r="D132" s="67">
        <f>D134+D135+D136+D137</f>
        <v>520</v>
      </c>
      <c r="E132" s="68">
        <f>E134+E135+E136+E137</f>
        <v>238.5</v>
      </c>
      <c r="F132" s="65"/>
      <c r="G132" s="69"/>
      <c r="H132" s="69"/>
      <c r="I132" s="69" t="s">
        <v>120</v>
      </c>
      <c r="J132" s="69">
        <v>204</v>
      </c>
      <c r="K132" s="69">
        <v>104</v>
      </c>
      <c r="L132" s="69">
        <v>100</v>
      </c>
      <c r="M132" s="66"/>
      <c r="N132" s="66"/>
      <c r="O132" s="66"/>
      <c r="P132" s="99" t="s">
        <v>140</v>
      </c>
    </row>
    <row r="133" spans="1:16" s="3" customFormat="1" x14ac:dyDescent="0.3">
      <c r="A133" s="96"/>
      <c r="B133" s="74" t="s">
        <v>11</v>
      </c>
      <c r="C133" s="22"/>
      <c r="D133" s="22"/>
      <c r="E133" s="23"/>
      <c r="F133" s="65"/>
      <c r="G133" s="69"/>
      <c r="H133" s="69"/>
      <c r="I133" s="47"/>
      <c r="J133" s="47"/>
      <c r="K133" s="47"/>
      <c r="L133" s="69"/>
      <c r="M133" s="66"/>
      <c r="N133" s="66"/>
      <c r="O133" s="66"/>
      <c r="P133" s="96"/>
    </row>
    <row r="134" spans="1:16" s="3" customFormat="1" x14ac:dyDescent="0.3">
      <c r="A134" s="96"/>
      <c r="B134" s="74" t="s">
        <v>12</v>
      </c>
      <c r="C134" s="67">
        <f>D134+E134+F134+G134+H134</f>
        <v>379.3</v>
      </c>
      <c r="D134" s="67">
        <v>260</v>
      </c>
      <c r="E134" s="68">
        <v>119.3</v>
      </c>
      <c r="F134" s="65"/>
      <c r="G134" s="68"/>
      <c r="H134" s="68"/>
      <c r="I134" s="69"/>
      <c r="J134" s="69"/>
      <c r="K134" s="69"/>
      <c r="L134" s="69"/>
      <c r="M134" s="66"/>
      <c r="N134" s="66"/>
      <c r="O134" s="66"/>
      <c r="P134" s="96"/>
    </row>
    <row r="135" spans="1:16" s="3" customFormat="1" x14ac:dyDescent="0.3">
      <c r="A135" s="96"/>
      <c r="B135" s="74" t="s">
        <v>13</v>
      </c>
      <c r="C135" s="67">
        <f t="shared" ref="C135:C137" si="18">D135+E135+F135+G135+H135</f>
        <v>189.6</v>
      </c>
      <c r="D135" s="67">
        <v>130</v>
      </c>
      <c r="E135" s="68">
        <v>59.6</v>
      </c>
      <c r="F135" s="65"/>
      <c r="G135" s="68"/>
      <c r="H135" s="68"/>
      <c r="I135" s="69"/>
      <c r="J135" s="69"/>
      <c r="K135" s="69"/>
      <c r="L135" s="69"/>
      <c r="M135" s="66"/>
      <c r="N135" s="66"/>
      <c r="O135" s="66"/>
      <c r="P135" s="96"/>
    </row>
    <row r="136" spans="1:16" s="3" customFormat="1" ht="100.5" customHeight="1" x14ac:dyDescent="0.3">
      <c r="A136" s="96"/>
      <c r="B136" s="21" t="s">
        <v>15</v>
      </c>
      <c r="C136" s="67">
        <f t="shared" si="18"/>
        <v>130</v>
      </c>
      <c r="D136" s="67">
        <v>130</v>
      </c>
      <c r="E136" s="68"/>
      <c r="F136" s="68"/>
      <c r="G136" s="68"/>
      <c r="H136" s="68"/>
      <c r="I136" s="69"/>
      <c r="J136" s="69"/>
      <c r="K136" s="69"/>
      <c r="L136" s="69"/>
      <c r="M136" s="66"/>
      <c r="N136" s="66"/>
      <c r="O136" s="66"/>
      <c r="P136" s="96"/>
    </row>
    <row r="137" spans="1:16" s="3" customFormat="1" x14ac:dyDescent="0.3">
      <c r="A137" s="96"/>
      <c r="B137" s="74" t="s">
        <v>14</v>
      </c>
      <c r="C137" s="67">
        <f t="shared" si="18"/>
        <v>59.6</v>
      </c>
      <c r="D137" s="67"/>
      <c r="E137" s="68">
        <v>59.6</v>
      </c>
      <c r="F137" s="68"/>
      <c r="G137" s="68"/>
      <c r="H137" s="68"/>
      <c r="I137" s="69"/>
      <c r="J137" s="69"/>
      <c r="K137" s="69"/>
      <c r="L137" s="69"/>
      <c r="M137" s="66"/>
      <c r="N137" s="66"/>
      <c r="O137" s="66"/>
      <c r="P137" s="96"/>
    </row>
    <row r="138" spans="1:16" s="3" customFormat="1" ht="107.25" customHeight="1" x14ac:dyDescent="0.3">
      <c r="A138" s="97" t="s">
        <v>121</v>
      </c>
      <c r="B138" s="74" t="s">
        <v>122</v>
      </c>
      <c r="C138" s="67">
        <f>D138+E138+F138+G138+H138</f>
        <v>15242</v>
      </c>
      <c r="D138" s="67">
        <f>D140+D141+D142</f>
        <v>15242</v>
      </c>
      <c r="E138" s="68"/>
      <c r="F138" s="68"/>
      <c r="G138" s="68"/>
      <c r="H138" s="68"/>
      <c r="I138" s="69" t="s">
        <v>123</v>
      </c>
      <c r="J138" s="69" t="s">
        <v>124</v>
      </c>
      <c r="K138" s="69" t="s">
        <v>124</v>
      </c>
      <c r="L138" s="69"/>
      <c r="M138" s="66"/>
      <c r="N138" s="66"/>
      <c r="O138" s="66"/>
      <c r="P138" s="97" t="s">
        <v>107</v>
      </c>
    </row>
    <row r="139" spans="1:16" s="3" customFormat="1" x14ac:dyDescent="0.3">
      <c r="A139" s="98"/>
      <c r="B139" s="74" t="s">
        <v>11</v>
      </c>
      <c r="C139" s="22"/>
      <c r="D139" s="22"/>
      <c r="E139" s="23"/>
      <c r="F139" s="23"/>
      <c r="G139" s="69"/>
      <c r="H139" s="69"/>
      <c r="I139" s="47"/>
      <c r="J139" s="47"/>
      <c r="K139" s="47"/>
      <c r="L139" s="69"/>
      <c r="M139" s="66"/>
      <c r="N139" s="66"/>
      <c r="O139" s="66"/>
      <c r="P139" s="98"/>
    </row>
    <row r="140" spans="1:16" s="3" customFormat="1" ht="27" customHeight="1" x14ac:dyDescent="0.3">
      <c r="A140" s="98"/>
      <c r="B140" s="74" t="s">
        <v>12</v>
      </c>
      <c r="C140" s="22">
        <f>D140+E140+F140+G140+H140</f>
        <v>7621</v>
      </c>
      <c r="D140" s="22">
        <v>7621</v>
      </c>
      <c r="E140" s="23"/>
      <c r="F140" s="23"/>
      <c r="G140" s="69"/>
      <c r="H140" s="69"/>
      <c r="I140" s="69"/>
      <c r="J140" s="69"/>
      <c r="K140" s="69"/>
      <c r="L140" s="69"/>
      <c r="M140" s="66"/>
      <c r="N140" s="66"/>
      <c r="O140" s="66"/>
      <c r="P140" s="98"/>
    </row>
    <row r="141" spans="1:16" s="3" customFormat="1" ht="30" customHeight="1" x14ac:dyDescent="0.3">
      <c r="A141" s="98"/>
      <c r="B141" s="74" t="s">
        <v>13</v>
      </c>
      <c r="C141" s="22">
        <f t="shared" ref="C141:C142" si="19">D141+E141+F141+G141+H141</f>
        <v>3810.5</v>
      </c>
      <c r="D141" s="22">
        <v>3810.5</v>
      </c>
      <c r="E141" s="23"/>
      <c r="F141" s="23"/>
      <c r="G141" s="69"/>
      <c r="H141" s="69"/>
      <c r="I141" s="69"/>
      <c r="J141" s="69"/>
      <c r="K141" s="69"/>
      <c r="L141" s="69"/>
      <c r="M141" s="66"/>
      <c r="N141" s="66"/>
      <c r="O141" s="66"/>
      <c r="P141" s="98"/>
    </row>
    <row r="142" spans="1:16" s="3" customFormat="1" ht="107.25" customHeight="1" x14ac:dyDescent="0.3">
      <c r="A142" s="99"/>
      <c r="B142" s="44" t="s">
        <v>15</v>
      </c>
      <c r="C142" s="48">
        <f t="shared" si="19"/>
        <v>3810.5</v>
      </c>
      <c r="D142" s="48">
        <v>3810.5</v>
      </c>
      <c r="E142" s="46"/>
      <c r="F142" s="46"/>
      <c r="G142" s="72"/>
      <c r="H142" s="72"/>
      <c r="I142" s="72"/>
      <c r="J142" s="72"/>
      <c r="K142" s="72"/>
      <c r="L142" s="72"/>
      <c r="M142" s="71"/>
      <c r="N142" s="71"/>
      <c r="O142" s="71"/>
      <c r="P142" s="99"/>
    </row>
    <row r="143" spans="1:16" s="3" customFormat="1" ht="48" customHeight="1" x14ac:dyDescent="0.3">
      <c r="A143" s="96" t="s">
        <v>125</v>
      </c>
      <c r="B143" s="21" t="s">
        <v>126</v>
      </c>
      <c r="C143" s="67">
        <f>E143+D143+F143+G143+H143</f>
        <v>132.80000000000001</v>
      </c>
      <c r="D143" s="49"/>
      <c r="E143" s="68">
        <f>E145+E146</f>
        <v>132.80000000000001</v>
      </c>
      <c r="F143" s="68"/>
      <c r="G143" s="68"/>
      <c r="H143" s="68"/>
      <c r="I143" s="69" t="s">
        <v>127</v>
      </c>
      <c r="J143" s="69">
        <v>156</v>
      </c>
      <c r="K143" s="69"/>
      <c r="L143" s="69">
        <v>156</v>
      </c>
      <c r="M143" s="66"/>
      <c r="N143" s="66"/>
      <c r="O143" s="66"/>
      <c r="P143" s="97" t="s">
        <v>140</v>
      </c>
    </row>
    <row r="144" spans="1:16" s="3" customFormat="1" ht="28.5" customHeight="1" x14ac:dyDescent="0.3">
      <c r="A144" s="96"/>
      <c r="B144" s="74" t="s">
        <v>11</v>
      </c>
      <c r="C144" s="67"/>
      <c r="D144" s="49"/>
      <c r="E144" s="68"/>
      <c r="F144" s="68"/>
      <c r="G144" s="68"/>
      <c r="H144" s="68"/>
      <c r="I144" s="47"/>
      <c r="J144" s="47"/>
      <c r="K144" s="47"/>
      <c r="L144" s="47"/>
      <c r="M144" s="66"/>
      <c r="N144" s="66"/>
      <c r="O144" s="66"/>
      <c r="P144" s="98"/>
    </row>
    <row r="145" spans="1:16" s="3" customFormat="1" ht="37.5" customHeight="1" x14ac:dyDescent="0.3">
      <c r="A145" s="96"/>
      <c r="B145" s="74" t="s">
        <v>12</v>
      </c>
      <c r="C145" s="67">
        <f t="shared" ref="C145:C146" si="20">E145+D145+F145+G145+H145</f>
        <v>88.5</v>
      </c>
      <c r="D145" s="49"/>
      <c r="E145" s="68">
        <v>88.5</v>
      </c>
      <c r="F145" s="68"/>
      <c r="G145" s="68"/>
      <c r="H145" s="68"/>
      <c r="I145" s="69"/>
      <c r="J145" s="69"/>
      <c r="K145" s="69"/>
      <c r="L145" s="69"/>
      <c r="M145" s="66"/>
      <c r="N145" s="66"/>
      <c r="O145" s="66"/>
      <c r="P145" s="98"/>
    </row>
    <row r="146" spans="1:16" s="3" customFormat="1" ht="71.25" customHeight="1" x14ac:dyDescent="0.3">
      <c r="A146" s="96"/>
      <c r="B146" s="74" t="s">
        <v>13</v>
      </c>
      <c r="C146" s="67">
        <f t="shared" si="20"/>
        <v>44.3</v>
      </c>
      <c r="D146" s="49"/>
      <c r="E146" s="68">
        <v>44.3</v>
      </c>
      <c r="F146" s="68"/>
      <c r="G146" s="68"/>
      <c r="H146" s="68"/>
      <c r="I146" s="69"/>
      <c r="J146" s="69"/>
      <c r="K146" s="69"/>
      <c r="L146" s="69"/>
      <c r="M146" s="66"/>
      <c r="N146" s="66"/>
      <c r="O146" s="66"/>
      <c r="P146" s="99"/>
    </row>
    <row r="147" spans="1:16" s="3" customFormat="1" ht="45" customHeight="1" x14ac:dyDescent="0.3">
      <c r="A147" s="24" t="s">
        <v>128</v>
      </c>
      <c r="B147" s="50" t="s">
        <v>129</v>
      </c>
      <c r="C147" s="67">
        <f>E147+D147+F147+G147+H147</f>
        <v>7369.2999999999993</v>
      </c>
      <c r="D147" s="49"/>
      <c r="E147" s="68">
        <f>E148+E149+E150</f>
        <v>7369.2999999999993</v>
      </c>
      <c r="F147" s="68"/>
      <c r="G147" s="68"/>
      <c r="H147" s="68"/>
      <c r="I147" s="69"/>
      <c r="J147" s="69"/>
      <c r="K147" s="69"/>
      <c r="L147" s="69"/>
      <c r="M147" s="66"/>
      <c r="N147" s="66"/>
      <c r="O147" s="57"/>
      <c r="P147" s="97" t="s">
        <v>140</v>
      </c>
    </row>
    <row r="148" spans="1:16" s="3" customFormat="1" x14ac:dyDescent="0.3">
      <c r="A148" s="29"/>
      <c r="B148" s="50" t="s">
        <v>12</v>
      </c>
      <c r="C148" s="67">
        <f>E148+D148+F148+G148+H148</f>
        <v>3684.5</v>
      </c>
      <c r="D148" s="49"/>
      <c r="E148" s="68">
        <f>E153+E158</f>
        <v>3684.5</v>
      </c>
      <c r="F148" s="68"/>
      <c r="G148" s="68"/>
      <c r="H148" s="68"/>
      <c r="I148" s="69"/>
      <c r="J148" s="69"/>
      <c r="K148" s="69"/>
      <c r="L148" s="69"/>
      <c r="M148" s="66"/>
      <c r="N148" s="66"/>
      <c r="O148" s="57"/>
      <c r="P148" s="98"/>
    </row>
    <row r="149" spans="1:16" s="3" customFormat="1" x14ac:dyDescent="0.3">
      <c r="A149" s="29"/>
      <c r="B149" s="50" t="s">
        <v>13</v>
      </c>
      <c r="C149" s="67">
        <f t="shared" ref="C149:C150" si="21">E149+D149+F149+G149+H149</f>
        <v>1842.4</v>
      </c>
      <c r="D149" s="49"/>
      <c r="E149" s="68">
        <f>E154+E159</f>
        <v>1842.4</v>
      </c>
      <c r="F149" s="68"/>
      <c r="G149" s="68"/>
      <c r="H149" s="68"/>
      <c r="I149" s="69"/>
      <c r="J149" s="69"/>
      <c r="K149" s="69"/>
      <c r="L149" s="69"/>
      <c r="M149" s="66"/>
      <c r="N149" s="66"/>
      <c r="O149" s="57"/>
      <c r="P149" s="98"/>
    </row>
    <row r="150" spans="1:16" s="3" customFormat="1" x14ac:dyDescent="0.3">
      <c r="A150" s="29"/>
      <c r="B150" s="50" t="s">
        <v>14</v>
      </c>
      <c r="C150" s="67">
        <f t="shared" si="21"/>
        <v>1842.4</v>
      </c>
      <c r="D150" s="49"/>
      <c r="E150" s="68">
        <f>E155+E160</f>
        <v>1842.4</v>
      </c>
      <c r="F150" s="68"/>
      <c r="G150" s="68"/>
      <c r="H150" s="68"/>
      <c r="I150" s="69"/>
      <c r="J150" s="69"/>
      <c r="K150" s="69"/>
      <c r="L150" s="69"/>
      <c r="M150" s="66"/>
      <c r="N150" s="66"/>
      <c r="O150" s="57"/>
      <c r="P150" s="98"/>
    </row>
    <row r="151" spans="1:16" s="3" customFormat="1" ht="114.75" customHeight="1" x14ac:dyDescent="0.3">
      <c r="A151" s="24"/>
      <c r="B151" s="50" t="s">
        <v>130</v>
      </c>
      <c r="C151" s="67">
        <f>E151+D151+F151+G151+H151</f>
        <v>380</v>
      </c>
      <c r="D151" s="49"/>
      <c r="E151" s="68">
        <f>E153+E154+E155</f>
        <v>380</v>
      </c>
      <c r="F151" s="68"/>
      <c r="G151" s="68"/>
      <c r="H151" s="68"/>
      <c r="I151" s="69" t="s">
        <v>131</v>
      </c>
      <c r="J151" s="69">
        <v>12</v>
      </c>
      <c r="K151" s="69"/>
      <c r="L151" s="69">
        <v>12</v>
      </c>
      <c r="M151" s="66"/>
      <c r="N151" s="66"/>
      <c r="O151" s="57"/>
      <c r="P151" s="98"/>
    </row>
    <row r="152" spans="1:16" s="3" customFormat="1" x14ac:dyDescent="0.3">
      <c r="A152" s="29"/>
      <c r="B152" s="50" t="s">
        <v>11</v>
      </c>
      <c r="C152" s="67"/>
      <c r="D152" s="49"/>
      <c r="E152" s="68"/>
      <c r="F152" s="68"/>
      <c r="G152" s="68"/>
      <c r="H152" s="68"/>
      <c r="I152" s="69"/>
      <c r="J152" s="69"/>
      <c r="K152" s="69"/>
      <c r="L152" s="69"/>
      <c r="M152" s="66"/>
      <c r="N152" s="66"/>
      <c r="O152" s="57"/>
      <c r="P152" s="98"/>
    </row>
    <row r="153" spans="1:16" s="3" customFormat="1" x14ac:dyDescent="0.3">
      <c r="A153" s="29"/>
      <c r="B153" s="50" t="s">
        <v>12</v>
      </c>
      <c r="C153" s="67">
        <f t="shared" ref="C153:C155" si="22">E153+D153+F153+G153+H153</f>
        <v>190</v>
      </c>
      <c r="D153" s="49"/>
      <c r="E153" s="68">
        <v>190</v>
      </c>
      <c r="F153" s="68"/>
      <c r="G153" s="68"/>
      <c r="H153" s="68"/>
      <c r="I153" s="69"/>
      <c r="J153" s="69"/>
      <c r="K153" s="69"/>
      <c r="L153" s="69"/>
      <c r="M153" s="66"/>
      <c r="N153" s="66"/>
      <c r="O153" s="57"/>
      <c r="P153" s="98"/>
    </row>
    <row r="154" spans="1:16" s="3" customFormat="1" x14ac:dyDescent="0.3">
      <c r="A154" s="29"/>
      <c r="B154" s="50" t="s">
        <v>13</v>
      </c>
      <c r="C154" s="67">
        <f t="shared" si="22"/>
        <v>95</v>
      </c>
      <c r="D154" s="49"/>
      <c r="E154" s="68">
        <v>95</v>
      </c>
      <c r="F154" s="68"/>
      <c r="G154" s="68"/>
      <c r="H154" s="68"/>
      <c r="I154" s="69"/>
      <c r="J154" s="69"/>
      <c r="K154" s="69"/>
      <c r="L154" s="69"/>
      <c r="M154" s="66"/>
      <c r="N154" s="66"/>
      <c r="O154" s="57"/>
      <c r="P154" s="98"/>
    </row>
    <row r="155" spans="1:16" s="3" customFormat="1" x14ac:dyDescent="0.3">
      <c r="A155" s="73"/>
      <c r="B155" s="50" t="s">
        <v>14</v>
      </c>
      <c r="C155" s="67">
        <f t="shared" si="22"/>
        <v>95</v>
      </c>
      <c r="D155" s="49"/>
      <c r="E155" s="68">
        <v>95</v>
      </c>
      <c r="F155" s="68"/>
      <c r="G155" s="68"/>
      <c r="H155" s="68"/>
      <c r="I155" s="69"/>
      <c r="J155" s="69"/>
      <c r="K155" s="69"/>
      <c r="L155" s="69"/>
      <c r="M155" s="66"/>
      <c r="N155" s="66"/>
      <c r="O155" s="57"/>
      <c r="P155" s="98"/>
    </row>
    <row r="156" spans="1:16" s="3" customFormat="1" ht="97.5" customHeight="1" x14ac:dyDescent="0.3">
      <c r="A156" s="29"/>
      <c r="B156" s="50" t="s">
        <v>132</v>
      </c>
      <c r="C156" s="67">
        <f>E156+D156+F156+G156+H156</f>
        <v>6989.2999999999993</v>
      </c>
      <c r="D156" s="49"/>
      <c r="E156" s="68">
        <f>E158+E159+E160</f>
        <v>6989.2999999999993</v>
      </c>
      <c r="F156" s="68"/>
      <c r="G156" s="68"/>
      <c r="H156" s="68"/>
      <c r="I156" s="69" t="s">
        <v>133</v>
      </c>
      <c r="J156" s="69">
        <v>5980</v>
      </c>
      <c r="K156" s="69"/>
      <c r="L156" s="69">
        <v>5980</v>
      </c>
      <c r="M156" s="66"/>
      <c r="N156" s="66"/>
      <c r="O156" s="57"/>
      <c r="P156" s="98"/>
    </row>
    <row r="157" spans="1:16" s="3" customFormat="1" x14ac:dyDescent="0.3">
      <c r="A157" s="29"/>
      <c r="B157" s="50" t="s">
        <v>11</v>
      </c>
      <c r="C157" s="67"/>
      <c r="D157" s="49"/>
      <c r="E157" s="68"/>
      <c r="F157" s="68"/>
      <c r="G157" s="68"/>
      <c r="H157" s="68"/>
      <c r="I157" s="69"/>
      <c r="J157" s="69"/>
      <c r="K157" s="69"/>
      <c r="L157" s="69"/>
      <c r="M157" s="66"/>
      <c r="N157" s="66"/>
      <c r="O157" s="57"/>
      <c r="P157" s="98"/>
    </row>
    <row r="158" spans="1:16" s="3" customFormat="1" x14ac:dyDescent="0.3">
      <c r="A158" s="29"/>
      <c r="B158" s="51" t="s">
        <v>12</v>
      </c>
      <c r="C158" s="38">
        <f t="shared" ref="C158:C160" si="23">E158+D158+F158+G158+H158</f>
        <v>3494.5</v>
      </c>
      <c r="D158" s="34"/>
      <c r="E158" s="39">
        <v>3494.5</v>
      </c>
      <c r="F158" s="39"/>
      <c r="G158" s="39"/>
      <c r="H158" s="39"/>
      <c r="I158" s="72"/>
      <c r="J158" s="72"/>
      <c r="K158" s="72"/>
      <c r="L158" s="72"/>
      <c r="M158" s="71"/>
      <c r="N158" s="71"/>
      <c r="O158" s="58"/>
      <c r="P158" s="98"/>
    </row>
    <row r="159" spans="1:16" s="3" customFormat="1" x14ac:dyDescent="0.3">
      <c r="A159" s="29"/>
      <c r="B159" s="50" t="s">
        <v>13</v>
      </c>
      <c r="C159" s="67">
        <f t="shared" si="23"/>
        <v>1747.4</v>
      </c>
      <c r="D159" s="49"/>
      <c r="E159" s="68">
        <v>1747.4</v>
      </c>
      <c r="F159" s="68"/>
      <c r="G159" s="68"/>
      <c r="H159" s="68"/>
      <c r="I159" s="69"/>
      <c r="J159" s="69"/>
      <c r="K159" s="69"/>
      <c r="L159" s="69"/>
      <c r="M159" s="66"/>
      <c r="N159" s="66"/>
      <c r="O159" s="57"/>
      <c r="P159" s="98"/>
    </row>
    <row r="160" spans="1:16" s="3" customFormat="1" ht="18.75" customHeight="1" x14ac:dyDescent="0.3">
      <c r="A160" s="29"/>
      <c r="B160" s="50" t="s">
        <v>14</v>
      </c>
      <c r="C160" s="67">
        <f t="shared" si="23"/>
        <v>1747.4</v>
      </c>
      <c r="D160" s="49"/>
      <c r="E160" s="68">
        <v>1747.4</v>
      </c>
      <c r="F160" s="68"/>
      <c r="G160" s="68"/>
      <c r="H160" s="68"/>
      <c r="I160" s="69"/>
      <c r="J160" s="69"/>
      <c r="K160" s="69"/>
      <c r="L160" s="69"/>
      <c r="M160" s="66"/>
      <c r="N160" s="66"/>
      <c r="O160" s="57"/>
      <c r="P160" s="99"/>
    </row>
    <row r="161" spans="1:16" s="3" customFormat="1" ht="107.25" customHeight="1" x14ac:dyDescent="0.3">
      <c r="A161" s="70" t="s">
        <v>151</v>
      </c>
      <c r="B161" s="52" t="s">
        <v>152</v>
      </c>
      <c r="C161" s="67">
        <f>E161</f>
        <v>3796.5</v>
      </c>
      <c r="D161" s="53"/>
      <c r="E161" s="68">
        <f>E163+E164</f>
        <v>3796.5</v>
      </c>
      <c r="F161" s="68"/>
      <c r="G161" s="68"/>
      <c r="H161" s="68"/>
      <c r="I161" s="69" t="s">
        <v>155</v>
      </c>
      <c r="J161" s="69">
        <v>2</v>
      </c>
      <c r="K161" s="69"/>
      <c r="L161" s="69">
        <v>2</v>
      </c>
      <c r="M161" s="66"/>
      <c r="N161" s="66"/>
      <c r="O161" s="66"/>
      <c r="P161" s="97" t="s">
        <v>37</v>
      </c>
    </row>
    <row r="162" spans="1:16" s="3" customFormat="1" x14ac:dyDescent="0.3">
      <c r="A162" s="29"/>
      <c r="B162" s="52" t="s">
        <v>11</v>
      </c>
      <c r="C162" s="67"/>
      <c r="D162" s="53"/>
      <c r="E162" s="68"/>
      <c r="F162" s="68"/>
      <c r="G162" s="68"/>
      <c r="H162" s="68"/>
      <c r="I162" s="69"/>
      <c r="J162" s="69"/>
      <c r="K162" s="69"/>
      <c r="L162" s="69"/>
      <c r="M162" s="66"/>
      <c r="N162" s="66"/>
      <c r="O162" s="66"/>
      <c r="P162" s="98"/>
    </row>
    <row r="163" spans="1:16" s="3" customFormat="1" x14ac:dyDescent="0.3">
      <c r="A163" s="29"/>
      <c r="B163" s="52" t="s">
        <v>12</v>
      </c>
      <c r="C163" s="67">
        <f>E163</f>
        <v>2531</v>
      </c>
      <c r="D163" s="53"/>
      <c r="E163" s="68">
        <v>2531</v>
      </c>
      <c r="F163" s="68"/>
      <c r="G163" s="68"/>
      <c r="H163" s="68"/>
      <c r="I163" s="69"/>
      <c r="J163" s="69"/>
      <c r="K163" s="69"/>
      <c r="L163" s="69"/>
      <c r="M163" s="66"/>
      <c r="N163" s="66"/>
      <c r="O163" s="66"/>
      <c r="P163" s="98"/>
    </row>
    <row r="164" spans="1:16" s="3" customFormat="1" x14ac:dyDescent="0.3">
      <c r="A164" s="29"/>
      <c r="B164" s="52" t="s">
        <v>13</v>
      </c>
      <c r="C164" s="67">
        <f>E164</f>
        <v>1265.5</v>
      </c>
      <c r="D164" s="53"/>
      <c r="E164" s="68">
        <v>1265.5</v>
      </c>
      <c r="F164" s="68"/>
      <c r="G164" s="68"/>
      <c r="H164" s="68"/>
      <c r="I164" s="69"/>
      <c r="J164" s="69"/>
      <c r="K164" s="69"/>
      <c r="L164" s="69"/>
      <c r="M164" s="66"/>
      <c r="N164" s="66"/>
      <c r="O164" s="66"/>
      <c r="P164" s="98"/>
    </row>
    <row r="165" spans="1:16" s="3" customFormat="1" ht="79.2" x14ac:dyDescent="0.3">
      <c r="A165" s="73"/>
      <c r="B165" s="52" t="s">
        <v>162</v>
      </c>
      <c r="C165" s="67">
        <f>E165</f>
        <v>1265.5</v>
      </c>
      <c r="D165" s="53"/>
      <c r="E165" s="68">
        <v>1265.5</v>
      </c>
      <c r="F165" s="68"/>
      <c r="G165" s="68"/>
      <c r="H165" s="68"/>
      <c r="I165" s="69"/>
      <c r="J165" s="69"/>
      <c r="K165" s="69"/>
      <c r="L165" s="69"/>
      <c r="M165" s="66"/>
      <c r="N165" s="66"/>
      <c r="O165" s="66"/>
      <c r="P165" s="99"/>
    </row>
    <row r="166" spans="1:16" s="3" customFormat="1" ht="247.5" customHeight="1" x14ac:dyDescent="0.3">
      <c r="A166" s="70" t="s">
        <v>153</v>
      </c>
      <c r="B166" s="54" t="s">
        <v>154</v>
      </c>
      <c r="C166" s="67">
        <f>E166</f>
        <v>8963.2999999999993</v>
      </c>
      <c r="D166" s="53"/>
      <c r="E166" s="68">
        <v>8963.2999999999993</v>
      </c>
      <c r="F166" s="68"/>
      <c r="G166" s="68"/>
      <c r="H166" s="68"/>
      <c r="I166" s="69" t="s">
        <v>156</v>
      </c>
      <c r="J166" s="69">
        <v>170</v>
      </c>
      <c r="K166" s="69"/>
      <c r="L166" s="69">
        <v>170</v>
      </c>
      <c r="M166" s="66"/>
      <c r="N166" s="66"/>
      <c r="O166" s="66"/>
      <c r="P166" s="97" t="s">
        <v>44</v>
      </c>
    </row>
    <row r="167" spans="1:16" s="3" customFormat="1" x14ac:dyDescent="0.3">
      <c r="A167" s="29"/>
      <c r="B167" s="52" t="s">
        <v>11</v>
      </c>
      <c r="C167" s="67"/>
      <c r="D167" s="53"/>
      <c r="E167" s="68"/>
      <c r="F167" s="68"/>
      <c r="G167" s="68"/>
      <c r="H167" s="68"/>
      <c r="I167" s="69"/>
      <c r="J167" s="69"/>
      <c r="K167" s="69"/>
      <c r="L167" s="69"/>
      <c r="M167" s="66"/>
      <c r="N167" s="66"/>
      <c r="O167" s="66"/>
      <c r="P167" s="98"/>
    </row>
    <row r="168" spans="1:16" s="3" customFormat="1" x14ac:dyDescent="0.3">
      <c r="A168" s="29"/>
      <c r="B168" s="52" t="s">
        <v>12</v>
      </c>
      <c r="C168" s="67">
        <f>E168</f>
        <v>4272</v>
      </c>
      <c r="D168" s="53"/>
      <c r="E168" s="68">
        <v>4272</v>
      </c>
      <c r="F168" s="68"/>
      <c r="G168" s="68"/>
      <c r="H168" s="68"/>
      <c r="I168" s="69"/>
      <c r="J168" s="69"/>
      <c r="K168" s="69"/>
      <c r="L168" s="69"/>
      <c r="M168" s="66"/>
      <c r="N168" s="66"/>
      <c r="O168" s="66"/>
      <c r="P168" s="98"/>
    </row>
    <row r="169" spans="1:16" s="3" customFormat="1" x14ac:dyDescent="0.3">
      <c r="A169" s="73"/>
      <c r="B169" s="52" t="s">
        <v>13</v>
      </c>
      <c r="C169" s="67">
        <f>E169</f>
        <v>4691.3</v>
      </c>
      <c r="D169" s="53"/>
      <c r="E169" s="68">
        <v>4691.3</v>
      </c>
      <c r="F169" s="68"/>
      <c r="G169" s="68"/>
      <c r="H169" s="68"/>
      <c r="I169" s="69"/>
      <c r="J169" s="69"/>
      <c r="K169" s="69"/>
      <c r="L169" s="69"/>
      <c r="M169" s="66"/>
      <c r="N169" s="66"/>
      <c r="O169" s="66"/>
      <c r="P169" s="99"/>
    </row>
    <row r="170" spans="1:16" s="89" customFormat="1" ht="15.6" x14ac:dyDescent="0.3">
      <c r="A170" s="82"/>
      <c r="B170" s="83"/>
      <c r="C170" s="84"/>
      <c r="D170" s="85"/>
      <c r="E170" s="86"/>
      <c r="F170" s="86"/>
      <c r="G170" s="86"/>
      <c r="H170" s="86"/>
      <c r="I170" s="87"/>
      <c r="J170" s="87"/>
      <c r="K170" s="87"/>
      <c r="L170" s="87"/>
      <c r="M170" s="88"/>
      <c r="N170" s="88"/>
      <c r="O170" s="88"/>
      <c r="P170" s="93" t="s">
        <v>166</v>
      </c>
    </row>
    <row r="171" spans="1:16" s="89" customFormat="1" ht="15.6" x14ac:dyDescent="0.3">
      <c r="A171" s="82"/>
      <c r="B171" s="83"/>
      <c r="C171" s="84"/>
      <c r="D171" s="85"/>
      <c r="E171" s="86"/>
      <c r="F171" s="86"/>
      <c r="G171" s="86"/>
      <c r="H171" s="86"/>
      <c r="I171" s="87"/>
      <c r="J171" s="87"/>
      <c r="K171" s="87"/>
      <c r="L171" s="87"/>
      <c r="M171" s="88"/>
      <c r="N171" s="88"/>
      <c r="O171" s="88"/>
      <c r="P171" s="93"/>
    </row>
    <row r="172" spans="1:16" s="89" customFormat="1" ht="15.6" x14ac:dyDescent="0.3">
      <c r="A172" s="82"/>
      <c r="B172" s="83"/>
      <c r="C172" s="84"/>
      <c r="D172" s="85"/>
      <c r="E172" s="86"/>
      <c r="F172" s="86"/>
      <c r="G172" s="86"/>
      <c r="H172" s="86"/>
      <c r="I172" s="87"/>
      <c r="J172" s="87"/>
      <c r="K172" s="87"/>
      <c r="L172" s="87"/>
      <c r="M172" s="88"/>
      <c r="N172" s="88"/>
      <c r="O172" s="88"/>
      <c r="P172" s="93"/>
    </row>
    <row r="173" spans="1:16" s="89" customFormat="1" ht="15.6" x14ac:dyDescent="0.3">
      <c r="A173" s="82"/>
      <c r="B173" s="83"/>
      <c r="C173" s="84"/>
      <c r="D173" s="85"/>
      <c r="E173" s="86"/>
      <c r="F173" s="86"/>
      <c r="G173" s="86"/>
      <c r="H173" s="86"/>
      <c r="I173" s="87"/>
      <c r="J173" s="87"/>
      <c r="K173" s="87"/>
      <c r="L173" s="87"/>
      <c r="M173" s="88"/>
      <c r="N173" s="88"/>
      <c r="O173" s="88"/>
      <c r="P173" s="93"/>
    </row>
    <row r="174" spans="1:16" s="89" customFormat="1" ht="15.6" x14ac:dyDescent="0.3">
      <c r="A174" s="82" t="s">
        <v>166</v>
      </c>
      <c r="B174" s="83"/>
      <c r="C174" s="84"/>
      <c r="D174" s="85"/>
      <c r="E174" s="86"/>
      <c r="F174" s="86"/>
      <c r="G174" s="86"/>
      <c r="H174" s="86"/>
      <c r="I174" s="87"/>
      <c r="J174" s="87"/>
      <c r="K174" s="87"/>
      <c r="L174" s="87"/>
      <c r="M174" s="88"/>
      <c r="N174" s="88"/>
      <c r="O174" s="88"/>
      <c r="P174" s="88"/>
    </row>
    <row r="175" spans="1:16" s="4" customFormat="1" ht="15.6" x14ac:dyDescent="0.3">
      <c r="A175" s="66"/>
      <c r="B175" s="66" t="s">
        <v>134</v>
      </c>
      <c r="C175" s="75">
        <v>539946.1</v>
      </c>
      <c r="D175" s="75">
        <v>216684</v>
      </c>
      <c r="E175" s="65">
        <v>303018.40000000002</v>
      </c>
      <c r="F175" s="65">
        <v>17243.699999999997</v>
      </c>
      <c r="G175" s="65">
        <v>1500</v>
      </c>
      <c r="H175" s="65">
        <v>1500</v>
      </c>
      <c r="I175" s="69"/>
      <c r="J175" s="69"/>
      <c r="K175" s="69"/>
      <c r="L175" s="69"/>
      <c r="M175" s="66"/>
      <c r="N175" s="66"/>
      <c r="O175" s="66"/>
      <c r="P175" s="66"/>
    </row>
    <row r="176" spans="1:16" s="78" customFormat="1" ht="13.8" x14ac:dyDescent="0.3">
      <c r="A176" s="66"/>
      <c r="B176" s="66" t="s">
        <v>11</v>
      </c>
      <c r="C176" s="75"/>
      <c r="D176" s="75"/>
      <c r="E176" s="65"/>
      <c r="F176" s="65"/>
      <c r="G176" s="65"/>
      <c r="H176" s="65"/>
      <c r="I176" s="69"/>
      <c r="J176" s="69"/>
      <c r="K176" s="69"/>
      <c r="L176" s="69"/>
      <c r="M176" s="66"/>
      <c r="N176" s="66"/>
      <c r="O176" s="66"/>
      <c r="P176" s="66"/>
    </row>
    <row r="177" spans="1:16" s="78" customFormat="1" ht="13.8" x14ac:dyDescent="0.3">
      <c r="A177" s="66"/>
      <c r="B177" s="66" t="s">
        <v>12</v>
      </c>
      <c r="C177" s="75">
        <v>256340.8</v>
      </c>
      <c r="D177" s="75">
        <v>105706</v>
      </c>
      <c r="E177" s="65">
        <v>150634.79999999999</v>
      </c>
      <c r="F177" s="65"/>
      <c r="G177" s="65"/>
      <c r="H177" s="65"/>
      <c r="I177" s="69"/>
      <c r="J177" s="69"/>
      <c r="K177" s="69"/>
      <c r="L177" s="69"/>
      <c r="M177" s="66"/>
      <c r="N177" s="66"/>
      <c r="O177" s="66"/>
      <c r="P177" s="66"/>
    </row>
    <row r="178" spans="1:16" s="78" customFormat="1" ht="13.8" x14ac:dyDescent="0.3">
      <c r="A178" s="66"/>
      <c r="B178" s="66" t="s">
        <v>13</v>
      </c>
      <c r="C178" s="75">
        <v>144065</v>
      </c>
      <c r="D178" s="75">
        <v>52853</v>
      </c>
      <c r="E178" s="65">
        <v>77872.7</v>
      </c>
      <c r="F178" s="65">
        <v>13339.3</v>
      </c>
      <c r="G178" s="65"/>
      <c r="H178" s="65"/>
      <c r="I178" s="69"/>
      <c r="J178" s="69"/>
      <c r="K178" s="69"/>
      <c r="L178" s="69"/>
      <c r="M178" s="66"/>
      <c r="N178" s="66"/>
      <c r="O178" s="66"/>
      <c r="P178" s="66"/>
    </row>
    <row r="179" spans="1:16" s="78" customFormat="1" ht="13.8" x14ac:dyDescent="0.3">
      <c r="A179" s="66"/>
      <c r="B179" s="66" t="s">
        <v>14</v>
      </c>
      <c r="C179" s="75">
        <v>96136.799999999988</v>
      </c>
      <c r="D179" s="75">
        <v>14721.5</v>
      </c>
      <c r="E179" s="65">
        <v>74510.899999999994</v>
      </c>
      <c r="F179" s="65">
        <v>3904.3999999999996</v>
      </c>
      <c r="G179" s="65">
        <v>1500</v>
      </c>
      <c r="H179" s="65">
        <v>1500</v>
      </c>
      <c r="I179" s="69"/>
      <c r="J179" s="69"/>
      <c r="K179" s="69"/>
      <c r="L179" s="69"/>
      <c r="M179" s="66"/>
      <c r="N179" s="66"/>
      <c r="O179" s="66"/>
      <c r="P179" s="66"/>
    </row>
    <row r="180" spans="1:16" s="78" customFormat="1" ht="93.75" customHeight="1" x14ac:dyDescent="0.3">
      <c r="A180" s="66"/>
      <c r="B180" s="66" t="s">
        <v>15</v>
      </c>
      <c r="C180" s="75">
        <v>43403.5</v>
      </c>
      <c r="D180" s="75">
        <v>43403.5</v>
      </c>
      <c r="E180" s="65"/>
      <c r="F180" s="65"/>
      <c r="G180" s="65"/>
      <c r="H180" s="65"/>
      <c r="I180" s="69"/>
      <c r="J180" s="69"/>
      <c r="K180" s="69"/>
      <c r="L180" s="69"/>
      <c r="M180" s="66"/>
      <c r="N180" s="66"/>
      <c r="O180" s="66"/>
      <c r="P180" s="66"/>
    </row>
    <row r="181" spans="1:16" s="78" customFormat="1" ht="94.5" customHeight="1" x14ac:dyDescent="0.3">
      <c r="A181" s="66"/>
      <c r="B181" s="66" t="s">
        <v>162</v>
      </c>
      <c r="C181" s="75">
        <v>1265.5</v>
      </c>
      <c r="D181" s="75"/>
      <c r="E181" s="65">
        <v>1265.5</v>
      </c>
      <c r="F181" s="65"/>
      <c r="G181" s="65"/>
      <c r="H181" s="65"/>
      <c r="I181" s="69"/>
      <c r="J181" s="69"/>
      <c r="K181" s="69"/>
      <c r="L181" s="69"/>
      <c r="M181" s="66"/>
      <c r="N181" s="66"/>
      <c r="O181" s="66"/>
      <c r="P181" s="66"/>
    </row>
    <row r="182" spans="1:16" s="91" customFormat="1" ht="15.6" x14ac:dyDescent="0.3">
      <c r="A182" s="81"/>
      <c r="B182" s="81"/>
      <c r="C182" s="81"/>
      <c r="D182" s="81"/>
      <c r="E182" s="90"/>
      <c r="F182" s="90"/>
      <c r="G182" s="90"/>
      <c r="H182" s="90"/>
      <c r="I182" s="90"/>
      <c r="J182" s="90"/>
      <c r="K182" s="90"/>
      <c r="L182" s="90"/>
      <c r="M182" s="81"/>
      <c r="N182" s="81"/>
      <c r="O182" s="81"/>
      <c r="P182" s="92" t="s">
        <v>167</v>
      </c>
    </row>
    <row r="184" spans="1:16" ht="18" x14ac:dyDescent="0.3">
      <c r="A184" s="101" t="s">
        <v>145</v>
      </c>
      <c r="B184" s="101"/>
      <c r="C184" s="101"/>
      <c r="D184" s="101"/>
      <c r="E184" s="101"/>
      <c r="F184" s="101"/>
      <c r="G184" s="101"/>
      <c r="H184" s="101"/>
      <c r="I184" s="101"/>
      <c r="J184" s="101"/>
      <c r="K184" s="101"/>
      <c r="L184" s="101"/>
      <c r="M184" s="101"/>
      <c r="N184" s="101"/>
      <c r="O184" s="101"/>
      <c r="P184" s="101"/>
    </row>
    <row r="185" spans="1:16" s="4" customFormat="1" ht="15.6" x14ac:dyDescent="0.3">
      <c r="A185" s="1"/>
      <c r="B185" s="1"/>
      <c r="C185" s="1"/>
      <c r="D185" s="1"/>
      <c r="E185" s="6"/>
      <c r="F185" s="6"/>
      <c r="G185" s="6"/>
      <c r="H185" s="6"/>
      <c r="I185" s="6"/>
      <c r="J185" s="6"/>
      <c r="K185" s="6"/>
      <c r="L185" s="6"/>
      <c r="M185" s="1"/>
      <c r="N185" s="1"/>
      <c r="O185" s="1"/>
      <c r="P185" s="1"/>
    </row>
  </sheetData>
  <mergeCells count="77">
    <mergeCell ref="A15:A17"/>
    <mergeCell ref="H39:H40"/>
    <mergeCell ref="A132:A137"/>
    <mergeCell ref="P132:P137"/>
    <mergeCell ref="A107:A111"/>
    <mergeCell ref="P107:P111"/>
    <mergeCell ref="A112:A116"/>
    <mergeCell ref="P112:P116"/>
    <mergeCell ref="A81:A85"/>
    <mergeCell ref="P81:P85"/>
    <mergeCell ref="A102:A106"/>
    <mergeCell ref="P102:P106"/>
    <mergeCell ref="P86:P91"/>
    <mergeCell ref="A86:A91"/>
    <mergeCell ref="P92:P101"/>
    <mergeCell ref="B15:B17"/>
    <mergeCell ref="L2:P2"/>
    <mergeCell ref="L3:P3"/>
    <mergeCell ref="L4:P4"/>
    <mergeCell ref="P69:P74"/>
    <mergeCell ref="J39:J40"/>
    <mergeCell ref="N39:N40"/>
    <mergeCell ref="P39:P40"/>
    <mergeCell ref="P15:P17"/>
    <mergeCell ref="J16:J17"/>
    <mergeCell ref="K16:O16"/>
    <mergeCell ref="N51:N54"/>
    <mergeCell ref="P34:P35"/>
    <mergeCell ref="L7:P7"/>
    <mergeCell ref="L8:P8"/>
    <mergeCell ref="L9:P9"/>
    <mergeCell ref="A12:P12"/>
    <mergeCell ref="P166:P169"/>
    <mergeCell ref="P161:P165"/>
    <mergeCell ref="P143:P146"/>
    <mergeCell ref="E39:E40"/>
    <mergeCell ref="F39:F40"/>
    <mergeCell ref="G39:G40"/>
    <mergeCell ref="P147:P160"/>
    <mergeCell ref="O39:O40"/>
    <mergeCell ref="H51:H54"/>
    <mergeCell ref="O51:O54"/>
    <mergeCell ref="K39:K40"/>
    <mergeCell ref="L39:L40"/>
    <mergeCell ref="M39:M40"/>
    <mergeCell ref="A184:P184"/>
    <mergeCell ref="C51:C54"/>
    <mergeCell ref="D51:D54"/>
    <mergeCell ref="E51:E54"/>
    <mergeCell ref="F51:F54"/>
    <mergeCell ref="G51:G54"/>
    <mergeCell ref="I51:I54"/>
    <mergeCell ref="A138:A142"/>
    <mergeCell ref="P138:P142"/>
    <mergeCell ref="A63:A68"/>
    <mergeCell ref="J51:J54"/>
    <mergeCell ref="K51:K54"/>
    <mergeCell ref="L51:L54"/>
    <mergeCell ref="M51:M54"/>
    <mergeCell ref="P75:P80"/>
    <mergeCell ref="P117:P131"/>
    <mergeCell ref="A13:P13"/>
    <mergeCell ref="A11:P11"/>
    <mergeCell ref="C39:C40"/>
    <mergeCell ref="A143:A146"/>
    <mergeCell ref="P63:P68"/>
    <mergeCell ref="I39:I40"/>
    <mergeCell ref="A117:A122"/>
    <mergeCell ref="P46:P48"/>
    <mergeCell ref="P41:P42"/>
    <mergeCell ref="D39:D40"/>
    <mergeCell ref="C15:H15"/>
    <mergeCell ref="D16:H16"/>
    <mergeCell ref="I15:O15"/>
    <mergeCell ref="I34:I35"/>
    <mergeCell ref="C16:C17"/>
    <mergeCell ref="I16:I17"/>
  </mergeCells>
  <hyperlinks>
    <hyperlink ref="B24" r:id="rId1" display="garantf1://16203370.0/"/>
    <hyperlink ref="C56" r:id="rId2" display="garantf1://16237755.1000/"/>
    <hyperlink ref="B68" r:id="rId3" display="garantf1://16203370.0/"/>
    <hyperlink ref="B74" r:id="rId4" display="garantf1://16203370.0/"/>
    <hyperlink ref="B80" r:id="rId5" display="garantf1://16203370.0/"/>
    <hyperlink ref="B91" r:id="rId6" display="garantf1://16203370.0/"/>
    <hyperlink ref="B106" r:id="rId7" display="garantf1://16203370.0/"/>
    <hyperlink ref="B111" r:id="rId8" display="garantf1://16203370.0/"/>
    <hyperlink ref="B122" r:id="rId9" display="garantf1://16203370.0/"/>
    <hyperlink ref="B136" r:id="rId10" display="garantf1://16203370.0/"/>
    <hyperlink ref="B142" r:id="rId11" display="garantf1://16203370.0/"/>
    <hyperlink ref="B143" r:id="rId12" display="garantf1://1205770.9815/"/>
  </hyperlinks>
  <pageMargins left="0.78740157480314965" right="0.39370078740157483" top="0.78740157480314965" bottom="0.78740157480314965" header="0.31496062992125984" footer="0.31496062992125984"/>
  <pageSetup paperSize="9" scale="68" fitToHeight="0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2013-05-07T06:32:22Z</dcterms:modified>
</cp:coreProperties>
</file>